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ARQUIVOS_AGESUL\LICITAÇÃO\Impermeabilização\BDI\"/>
    </mc:Choice>
  </mc:AlternateContent>
  <bookViews>
    <workbookView xWindow="0" yWindow="0" windowWidth="19440" windowHeight="11910"/>
  </bookViews>
  <sheets>
    <sheet name="Construçao de Edifícios" sheetId="1" r:id="rId1"/>
    <sheet name="Const. de Edifícios DESONERADO" sheetId="4" r:id="rId2"/>
    <sheet name="Mat e Equip" sheetId="2" r:id="rId3"/>
    <sheet name="Mat. e Equip. DESONERADO" sheetId="5" r:id="rId4"/>
    <sheet name="Municípios ISS" sheetId="3" r:id="rId5"/>
  </sheets>
  <definedNames>
    <definedName name="_xlnm.Print_Area" localSheetId="1">'Const. de Edifícios DESONERADO'!$A$1:$E$25</definedName>
    <definedName name="_xlnm.Print_Area" localSheetId="0">'Construçao de Edifícios'!$A$1:$E$25</definedName>
    <definedName name="_xlnm.Print_Area" localSheetId="2">'Mat e Equip'!$A$1:$E$25</definedName>
    <definedName name="_xlnm.Print_Area" localSheetId="3">'Mat. e Equip. DESONERADO'!$A$1:$E$25</definedName>
    <definedName name="_xlnm.Print_Area" localSheetId="4">'Municípios ISS'!$A$1:$A$49,'Municípios ISS'!$A$50:$A$80</definedName>
    <definedName name="bdi">'Municípios ISS'!$A$2:$D$80</definedName>
    <definedName name="municipio">'Municípios ISS'!$A$2:$A$80</definedName>
  </definedNames>
  <calcPr calcId="162913"/>
</workbook>
</file>

<file path=xl/calcChain.xml><?xml version="1.0" encoding="utf-8"?>
<calcChain xmlns="http://schemas.openxmlformats.org/spreadsheetml/2006/main">
  <c r="D19" i="5" l="1"/>
  <c r="D21" i="5" s="1"/>
  <c r="I20" i="4"/>
  <c r="G19" i="4"/>
  <c r="G21" i="4" s="1"/>
  <c r="I18" i="4"/>
  <c r="I16" i="4"/>
  <c r="I15" i="4"/>
  <c r="I14" i="4"/>
  <c r="I13" i="4"/>
  <c r="I12" i="4"/>
  <c r="I11" i="4"/>
  <c r="I10" i="4"/>
  <c r="I9" i="4"/>
  <c r="I8" i="4"/>
  <c r="I7" i="4"/>
  <c r="I6" i="4"/>
  <c r="I5" i="4"/>
  <c r="D19" i="2"/>
  <c r="D67" i="3" l="1"/>
  <c r="E67" i="3" s="1"/>
  <c r="D66" i="3"/>
  <c r="E66" i="3" s="1"/>
  <c r="I18" i="1" l="1"/>
  <c r="I6" i="1"/>
  <c r="I7" i="1"/>
  <c r="I8" i="1"/>
  <c r="I9" i="1"/>
  <c r="I10" i="1"/>
  <c r="I11" i="1"/>
  <c r="I12" i="1"/>
  <c r="I13" i="1"/>
  <c r="I14" i="1"/>
  <c r="I15" i="1"/>
  <c r="I16" i="1"/>
  <c r="I20" i="1"/>
  <c r="I5" i="1"/>
  <c r="G19" i="1" l="1"/>
  <c r="G21" i="1" s="1"/>
  <c r="D58" i="3" l="1"/>
  <c r="E58" i="3" s="1"/>
  <c r="D80" i="3"/>
  <c r="D79" i="3"/>
  <c r="D78" i="3"/>
  <c r="D77" i="3"/>
  <c r="D76" i="3"/>
  <c r="E76" i="3" s="1"/>
  <c r="D75" i="3"/>
  <c r="D74" i="3"/>
  <c r="D73" i="3"/>
  <c r="D72" i="3"/>
  <c r="D71" i="3"/>
  <c r="D70" i="3"/>
  <c r="D69" i="3"/>
  <c r="D68" i="3"/>
  <c r="E68" i="3" s="1"/>
  <c r="M67" i="3"/>
  <c r="O67" i="3" s="1"/>
  <c r="P67" i="3" s="1"/>
  <c r="M66" i="3"/>
  <c r="O66" i="3" s="1"/>
  <c r="P66" i="3" s="1"/>
  <c r="D65" i="3"/>
  <c r="D64" i="3"/>
  <c r="D63" i="3"/>
  <c r="D62" i="3"/>
  <c r="E62" i="3" s="1"/>
  <c r="D61" i="3"/>
  <c r="D60" i="3"/>
  <c r="D59" i="3"/>
  <c r="D57" i="3"/>
  <c r="D56" i="3"/>
  <c r="E56" i="3" s="1"/>
  <c r="D55" i="3"/>
  <c r="D54" i="3"/>
  <c r="D53" i="3"/>
  <c r="D52" i="3"/>
  <c r="D51" i="3"/>
  <c r="D50" i="3"/>
  <c r="D49" i="3"/>
  <c r="D48" i="3"/>
  <c r="E48" i="3" s="1"/>
  <c r="D47" i="3"/>
  <c r="D46" i="3"/>
  <c r="D45" i="3"/>
  <c r="D44" i="3"/>
  <c r="D43" i="3"/>
  <c r="D42" i="3"/>
  <c r="E42" i="3" s="1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E28" i="3" s="1"/>
  <c r="D27" i="3"/>
  <c r="D26" i="3"/>
  <c r="D25" i="3"/>
  <c r="D24" i="3"/>
  <c r="E24" i="3" s="1"/>
  <c r="D23" i="3"/>
  <c r="D22" i="3"/>
  <c r="D21" i="3"/>
  <c r="D20" i="3"/>
  <c r="D19" i="3"/>
  <c r="D18" i="3"/>
  <c r="D17" i="3"/>
  <c r="D16" i="3"/>
  <c r="D15" i="3"/>
  <c r="D14" i="3"/>
  <c r="E14" i="3" s="1"/>
  <c r="D13" i="3"/>
  <c r="D12" i="3"/>
  <c r="D11" i="3"/>
  <c r="D10" i="3"/>
  <c r="D9" i="3"/>
  <c r="D8" i="3"/>
  <c r="E8" i="3" s="1"/>
  <c r="D7" i="3"/>
  <c r="D6" i="3"/>
  <c r="D5" i="3"/>
  <c r="D4" i="3"/>
  <c r="E4" i="3" s="1"/>
  <c r="D3" i="3"/>
  <c r="D2" i="3"/>
  <c r="M42" i="3" l="1"/>
  <c r="O42" i="3" s="1"/>
  <c r="P42" i="3" s="1"/>
  <c r="M8" i="3"/>
  <c r="O8" i="3" s="1"/>
  <c r="P8" i="3" s="1"/>
  <c r="M56" i="3"/>
  <c r="O56" i="3" s="1"/>
  <c r="P56" i="3" s="1"/>
  <c r="M4" i="3"/>
  <c r="O4" i="3" s="1"/>
  <c r="P4" i="3" s="1"/>
  <c r="M25" i="3"/>
  <c r="O25" i="3" s="1"/>
  <c r="P25" i="3" s="1"/>
  <c r="E25" i="3"/>
  <c r="M40" i="3"/>
  <c r="O40" i="3" s="1"/>
  <c r="P40" i="3" s="1"/>
  <c r="E40" i="3"/>
  <c r="M47" i="3"/>
  <c r="O47" i="3" s="1"/>
  <c r="P47" i="3" s="1"/>
  <c r="E47" i="3"/>
  <c r="M61" i="3"/>
  <c r="O61" i="3" s="1"/>
  <c r="P61" i="3" s="1"/>
  <c r="E61" i="3"/>
  <c r="M75" i="3"/>
  <c r="O75" i="3" s="1"/>
  <c r="P75" i="3" s="1"/>
  <c r="E75" i="3"/>
  <c r="M5" i="3"/>
  <c r="O5" i="3" s="1"/>
  <c r="P5" i="3" s="1"/>
  <c r="E5" i="3"/>
  <c r="M12" i="3"/>
  <c r="O12" i="3" s="1"/>
  <c r="P12" i="3" s="1"/>
  <c r="E12" i="3"/>
  <c r="M19" i="3"/>
  <c r="O19" i="3" s="1"/>
  <c r="P19" i="3" s="1"/>
  <c r="E19" i="3"/>
  <c r="M26" i="3"/>
  <c r="O26" i="3" s="1"/>
  <c r="P26" i="3" s="1"/>
  <c r="E26" i="3"/>
  <c r="M33" i="3"/>
  <c r="O33" i="3" s="1"/>
  <c r="P33" i="3" s="1"/>
  <c r="E33" i="3"/>
  <c r="M41" i="3"/>
  <c r="O41" i="3" s="1"/>
  <c r="P41" i="3" s="1"/>
  <c r="E41" i="3"/>
  <c r="M55" i="3"/>
  <c r="O55" i="3" s="1"/>
  <c r="P55" i="3" s="1"/>
  <c r="E55" i="3"/>
  <c r="M68" i="3"/>
  <c r="O68" i="3" s="1"/>
  <c r="P68" i="3" s="1"/>
  <c r="M6" i="3"/>
  <c r="O6" i="3" s="1"/>
  <c r="P6" i="3" s="1"/>
  <c r="E6" i="3"/>
  <c r="M13" i="3"/>
  <c r="O13" i="3" s="1"/>
  <c r="P13" i="3" s="1"/>
  <c r="E13" i="3"/>
  <c r="M20" i="3"/>
  <c r="O20" i="3" s="1"/>
  <c r="P20" i="3" s="1"/>
  <c r="E20" i="3"/>
  <c r="M34" i="3"/>
  <c r="O34" i="3" s="1"/>
  <c r="P34" i="3" s="1"/>
  <c r="E34" i="3"/>
  <c r="M48" i="3"/>
  <c r="O48" i="3" s="1"/>
  <c r="P48" i="3" s="1"/>
  <c r="M62" i="3"/>
  <c r="O62" i="3" s="1"/>
  <c r="P62" i="3" s="1"/>
  <c r="M69" i="3"/>
  <c r="O69" i="3" s="1"/>
  <c r="P69" i="3" s="1"/>
  <c r="E69" i="3"/>
  <c r="M76" i="3"/>
  <c r="O76" i="3" s="1"/>
  <c r="P76" i="3" s="1"/>
  <c r="M80" i="3"/>
  <c r="O80" i="3" s="1"/>
  <c r="P80" i="3" s="1"/>
  <c r="E80" i="3"/>
  <c r="M10" i="3"/>
  <c r="O10" i="3" s="1"/>
  <c r="P10" i="3" s="1"/>
  <c r="E10" i="3"/>
  <c r="M24" i="3"/>
  <c r="O24" i="3" s="1"/>
  <c r="P24" i="3" s="1"/>
  <c r="M39" i="3"/>
  <c r="O39" i="3" s="1"/>
  <c r="P39" i="3" s="1"/>
  <c r="E39" i="3"/>
  <c r="M53" i="3"/>
  <c r="O53" i="3" s="1"/>
  <c r="P53" i="3" s="1"/>
  <c r="E53" i="3"/>
  <c r="M74" i="3"/>
  <c r="O74" i="3" s="1"/>
  <c r="P74" i="3" s="1"/>
  <c r="E74" i="3"/>
  <c r="M11" i="3"/>
  <c r="O11" i="3" s="1"/>
  <c r="P11" i="3" s="1"/>
  <c r="E11" i="3"/>
  <c r="M32" i="3"/>
  <c r="O32" i="3" s="1"/>
  <c r="P32" i="3" s="1"/>
  <c r="E32" i="3"/>
  <c r="M54" i="3"/>
  <c r="O54" i="3" s="1"/>
  <c r="P54" i="3" s="1"/>
  <c r="E54" i="3"/>
  <c r="M7" i="3"/>
  <c r="O7" i="3" s="1"/>
  <c r="P7" i="3" s="1"/>
  <c r="E7" i="3"/>
  <c r="M49" i="3"/>
  <c r="O49" i="3" s="1"/>
  <c r="P49" i="3" s="1"/>
  <c r="E49" i="3"/>
  <c r="M63" i="3"/>
  <c r="O63" i="3" s="1"/>
  <c r="P63" i="3" s="1"/>
  <c r="E63" i="3"/>
  <c r="M70" i="3"/>
  <c r="O70" i="3" s="1"/>
  <c r="P70" i="3" s="1"/>
  <c r="E70" i="3"/>
  <c r="M77" i="3"/>
  <c r="O77" i="3" s="1"/>
  <c r="P77" i="3" s="1"/>
  <c r="E77" i="3"/>
  <c r="M14" i="3"/>
  <c r="O14" i="3" s="1"/>
  <c r="P14" i="3" s="1"/>
  <c r="M22" i="3"/>
  <c r="O22" i="3" s="1"/>
  <c r="P22" i="3" s="1"/>
  <c r="E22" i="3"/>
  <c r="M28" i="3"/>
  <c r="O28" i="3" s="1"/>
  <c r="P28" i="3" s="1"/>
  <c r="M36" i="3"/>
  <c r="O36" i="3" s="1"/>
  <c r="P36" i="3" s="1"/>
  <c r="E36" i="3"/>
  <c r="M43" i="3"/>
  <c r="O43" i="3" s="1"/>
  <c r="P43" i="3" s="1"/>
  <c r="E43" i="3"/>
  <c r="M50" i="3"/>
  <c r="O50" i="3" s="1"/>
  <c r="P50" i="3" s="1"/>
  <c r="E50" i="3"/>
  <c r="M57" i="3"/>
  <c r="O57" i="3" s="1"/>
  <c r="P57" i="3" s="1"/>
  <c r="E57" i="3"/>
  <c r="M64" i="3"/>
  <c r="O64" i="3" s="1"/>
  <c r="P64" i="3" s="1"/>
  <c r="E64" i="3"/>
  <c r="M71" i="3"/>
  <c r="O71" i="3" s="1"/>
  <c r="P71" i="3" s="1"/>
  <c r="E71" i="3"/>
  <c r="M78" i="3"/>
  <c r="O78" i="3" s="1"/>
  <c r="P78" i="3" s="1"/>
  <c r="E78" i="3"/>
  <c r="M3" i="3"/>
  <c r="O3" i="3" s="1"/>
  <c r="P3" i="3" s="1"/>
  <c r="E3" i="3"/>
  <c r="M9" i="3"/>
  <c r="O9" i="3" s="1"/>
  <c r="P9" i="3" s="1"/>
  <c r="E9" i="3"/>
  <c r="M16" i="3"/>
  <c r="O16" i="3" s="1"/>
  <c r="P16" i="3" s="1"/>
  <c r="E16" i="3"/>
  <c r="M30" i="3"/>
  <c r="O30" i="3" s="1"/>
  <c r="P30" i="3" s="1"/>
  <c r="E30" i="3"/>
  <c r="M38" i="3"/>
  <c r="O38" i="3" s="1"/>
  <c r="P38" i="3" s="1"/>
  <c r="E38" i="3"/>
  <c r="M45" i="3"/>
  <c r="O45" i="3" s="1"/>
  <c r="P45" i="3" s="1"/>
  <c r="E45" i="3"/>
  <c r="M52" i="3"/>
  <c r="O52" i="3" s="1"/>
  <c r="P52" i="3" s="1"/>
  <c r="E52" i="3"/>
  <c r="M59" i="3"/>
  <c r="O59" i="3" s="1"/>
  <c r="P59" i="3" s="1"/>
  <c r="E59" i="3"/>
  <c r="M73" i="3"/>
  <c r="O73" i="3" s="1"/>
  <c r="P73" i="3" s="1"/>
  <c r="E73" i="3"/>
  <c r="M17" i="3"/>
  <c r="O17" i="3" s="1"/>
  <c r="P17" i="3" s="1"/>
  <c r="E17" i="3"/>
  <c r="M31" i="3"/>
  <c r="O31" i="3" s="1"/>
  <c r="P31" i="3" s="1"/>
  <c r="E31" i="3"/>
  <c r="M46" i="3"/>
  <c r="O46" i="3" s="1"/>
  <c r="P46" i="3" s="1"/>
  <c r="E46" i="3"/>
  <c r="M60" i="3"/>
  <c r="O60" i="3" s="1"/>
  <c r="P60" i="3" s="1"/>
  <c r="E60" i="3"/>
  <c r="M18" i="3"/>
  <c r="O18" i="3" s="1"/>
  <c r="P18" i="3" s="1"/>
  <c r="E18" i="3"/>
  <c r="M21" i="3"/>
  <c r="O21" i="3" s="1"/>
  <c r="P21" i="3" s="1"/>
  <c r="E21" i="3"/>
  <c r="M35" i="3"/>
  <c r="O35" i="3" s="1"/>
  <c r="P35" i="3" s="1"/>
  <c r="E35" i="3"/>
  <c r="M2" i="3"/>
  <c r="O2" i="3" s="1"/>
  <c r="P2" i="3" s="1"/>
  <c r="E2" i="3"/>
  <c r="M15" i="3"/>
  <c r="O15" i="3" s="1"/>
  <c r="P15" i="3" s="1"/>
  <c r="E15" i="3"/>
  <c r="M23" i="3"/>
  <c r="O23" i="3" s="1"/>
  <c r="P23" i="3" s="1"/>
  <c r="E23" i="3"/>
  <c r="M29" i="3"/>
  <c r="O29" i="3" s="1"/>
  <c r="P29" i="3" s="1"/>
  <c r="E29" i="3"/>
  <c r="M37" i="3"/>
  <c r="O37" i="3" s="1"/>
  <c r="P37" i="3" s="1"/>
  <c r="E37" i="3"/>
  <c r="M44" i="3"/>
  <c r="O44" i="3" s="1"/>
  <c r="P44" i="3" s="1"/>
  <c r="E44" i="3"/>
  <c r="M51" i="3"/>
  <c r="O51" i="3" s="1"/>
  <c r="P51" i="3" s="1"/>
  <c r="E51" i="3"/>
  <c r="M58" i="3"/>
  <c r="O58" i="3" s="1"/>
  <c r="P58" i="3" s="1"/>
  <c r="M65" i="3"/>
  <c r="O65" i="3" s="1"/>
  <c r="P65" i="3" s="1"/>
  <c r="E65" i="3"/>
  <c r="M72" i="3"/>
  <c r="O72" i="3" s="1"/>
  <c r="P72" i="3" s="1"/>
  <c r="E72" i="3"/>
  <c r="M79" i="3"/>
  <c r="O79" i="3" s="1"/>
  <c r="P79" i="3" s="1"/>
  <c r="E79" i="3"/>
  <c r="M27" i="3"/>
  <c r="O27" i="3" s="1"/>
  <c r="P27" i="3" s="1"/>
  <c r="E27" i="3"/>
  <c r="D17" i="1" s="1"/>
  <c r="I17" i="1" s="1"/>
  <c r="D21" i="2"/>
  <c r="D17" i="4" l="1"/>
  <c r="D19" i="4"/>
  <c r="I17" i="4"/>
  <c r="D19" i="1"/>
  <c r="D21" i="1" l="1"/>
  <c r="I21" i="1" s="1"/>
  <c r="D21" i="4"/>
  <c r="I21" i="4" s="1"/>
  <c r="I19" i="4"/>
  <c r="I19" i="1"/>
</calcChain>
</file>

<file path=xl/sharedStrings.xml><?xml version="1.0" encoding="utf-8"?>
<sst xmlns="http://schemas.openxmlformats.org/spreadsheetml/2006/main" count="200" uniqueCount="124">
  <si>
    <t>Variável</t>
  </si>
  <si>
    <t>Componente</t>
  </si>
  <si>
    <t>Taxa(%)</t>
  </si>
  <si>
    <t>R</t>
  </si>
  <si>
    <t>DF</t>
  </si>
  <si>
    <t>DESPESAS FINANCEIRAS</t>
  </si>
  <si>
    <t>AC</t>
  </si>
  <si>
    <t>ADMINISTRAÇÃO CENTRAL</t>
  </si>
  <si>
    <t>L</t>
  </si>
  <si>
    <t>LUCRO</t>
  </si>
  <si>
    <t>PIS</t>
  </si>
  <si>
    <t>COFINS</t>
  </si>
  <si>
    <t>ISSQN</t>
  </si>
  <si>
    <t>I</t>
  </si>
  <si>
    <t>TRIBUTOS</t>
  </si>
  <si>
    <t>Benefícios e Despesas Indiretas (BDI)</t>
  </si>
  <si>
    <t>Acódão 2622/2013</t>
  </si>
  <si>
    <t>S+G</t>
  </si>
  <si>
    <t>SEGURO + GARANTIA</t>
  </si>
  <si>
    <t>RISCO</t>
  </si>
  <si>
    <t>SEGURO+GARANTIA</t>
  </si>
  <si>
    <r>
      <t xml:space="preserve">BDI </t>
    </r>
    <r>
      <rPr>
        <sz val="11"/>
        <color indexed="8"/>
        <rFont val="Tahoma"/>
        <family val="2"/>
      </rPr>
      <t>FORNECIMENTO DE MATERIAIS E EQUIPAMENTOS</t>
    </r>
  </si>
  <si>
    <t>INSS</t>
  </si>
  <si>
    <t>1° Quartil (%)</t>
  </si>
  <si>
    <t>3° Quartil (%)</t>
  </si>
  <si>
    <t>Corumbá</t>
  </si>
  <si>
    <t>Nome do Município</t>
  </si>
  <si>
    <t>Alíquota</t>
  </si>
  <si>
    <t>% Sobre a NF</t>
  </si>
  <si>
    <t>Adotado</t>
  </si>
  <si>
    <t>Risco</t>
  </si>
  <si>
    <t>Seguro+Garantia</t>
  </si>
  <si>
    <t>Despesas Financeiras</t>
  </si>
  <si>
    <t>Administração Central</t>
  </si>
  <si>
    <t>Lucro</t>
  </si>
  <si>
    <t>ISS</t>
  </si>
  <si>
    <t>Tributos</t>
  </si>
  <si>
    <t>BDI</t>
  </si>
  <si>
    <t>Água Clara</t>
  </si>
  <si>
    <t>Alcinópolis</t>
  </si>
  <si>
    <t>Amambai</t>
  </si>
  <si>
    <t>Anastácio</t>
  </si>
  <si>
    <t>Anaurilândia</t>
  </si>
  <si>
    <t>Angélica</t>
  </si>
  <si>
    <t>Antonio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</si>
  <si>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</si>
  <si>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</si>
  <si>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</si>
  <si>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</si>
  <si>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</si>
  <si>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</si>
  <si>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</si>
  <si>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</si>
  <si>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Bonito</t>
  </si>
  <si>
    <t>Brasilândia</t>
  </si>
  <si>
    <t>Caarapó</t>
  </si>
  <si>
    <t>Camapuã</t>
  </si>
  <si>
    <t>Campo Grande</t>
  </si>
  <si>
    <t>Caracol</t>
  </si>
  <si>
    <t>Cassilândia</t>
  </si>
  <si>
    <t>Chapadão do Sul</t>
  </si>
  <si>
    <t>Corguinho</t>
  </si>
  <si>
    <t>Coronel Sapucaia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</si>
  <si>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</si>
  <si>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</si>
  <si>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</si>
  <si>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</si>
  <si>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</si>
  <si>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</si>
  <si>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</si>
  <si>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</si>
  <si>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</si>
  <si>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</si>
  <si>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</si>
  <si>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</si>
  <si>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</si>
  <si>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</si>
  <si>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</si>
  <si>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</si>
  <si>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</si>
  <si>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</si>
  <si>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Jardim</t>
  </si>
  <si>
    <t>Jateí</t>
  </si>
  <si>
    <t>Juti</t>
  </si>
  <si>
    <t>Ladário</t>
  </si>
  <si>
    <t>Laguna Carapã</t>
  </si>
  <si>
    <t>Maracaju</t>
  </si>
  <si>
    <t>Miranda</t>
  </si>
  <si>
    <t>Mundo Novo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</si>
  <si>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</si>
  <si>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</si>
  <si>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</si>
  <si>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</si>
  <si>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</si>
  <si>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</si>
  <si>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</si>
  <si>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</si>
  <si>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</si>
  <si>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</si>
  <si>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</si>
  <si>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</si>
  <si>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</si>
  <si>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</si>
  <si>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</si>
  <si>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</si>
  <si>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</si>
  <si>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</si>
  <si>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</si>
  <si>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</si>
  <si>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</si>
  <si>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</si>
  <si>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</si>
  <si>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</si>
  <si>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</si>
  <si>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</si>
  <si>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</si>
  <si>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Original do acórdão</t>
  </si>
  <si>
    <t>Alteração do ISS conforme município</t>
  </si>
  <si>
    <t>2% referente a desoneração</t>
  </si>
  <si>
    <t>Acórdão 2622/2013</t>
  </si>
  <si>
    <t>INSS (CPRB)</t>
  </si>
  <si>
    <t>obs.: alterado em 05/10/2017</t>
  </si>
  <si>
    <t>alterado jan_2018 de 40% para 50%</t>
  </si>
  <si>
    <t>BDI - SEM DESONERAÇÃO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</si>
</sst>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28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8"/>
      <name val="Tahoma"/>
      <family val="2"/>
    </font>
    <font>
      <b/>
      <sz val="11"/>
      <color indexed="8"/>
      <name val="Tahoma"/>
      <family val="2"/>
    </font>
    <font>
      <b/>
      <sz val="4"/>
      <name val="Tahoma"/>
      <family val="2"/>
    </font>
    <font>
      <sz val="4"/>
      <name val="Tahoma"/>
      <family val="2"/>
    </font>
    <font>
      <sz val="11"/>
      <color indexed="8"/>
      <name val="Arial"/>
      <family val="2"/>
    </font>
    <font>
      <sz val="11"/>
      <color indexed="8"/>
      <name val="Tahoma"/>
      <family val="2"/>
    </font>
    <font>
      <b/>
      <sz val="11"/>
      <color indexed="8"/>
      <name val="Arial"/>
      <family val="2"/>
    </font>
    <font>
      <sz val="4"/>
      <color indexed="8"/>
      <name val="Tahoma"/>
      <family val="2"/>
    </font>
    <font>
      <b/>
      <sz val="4"/>
      <color indexed="8"/>
      <name val="Arial"/>
      <family val="2"/>
    </font>
    <font>
      <sz val="4"/>
      <color indexed="8"/>
      <name val="Arial"/>
      <family val="2"/>
    </font>
    <font>
      <b/>
      <sz val="11"/>
      <name val="Arial"/>
      <family val="2"/>
    </font>
    <font>
      <b/>
      <sz val="4"/>
      <name val="Arial"/>
      <family val="2"/>
    </font>
    <font>
      <sz val="9"/>
      <color theme="0" tint="-0.249977111117893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00B05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0" fillId="0" borderId="7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4" fontId="8" fillId="0" borderId="9" xfId="1" applyNumberFormat="1" applyFont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4" fontId="8" fillId="0" borderId="10" xfId="1" applyNumberFormat="1" applyFont="1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4" fontId="10" fillId="0" borderId="13" xfId="1" applyNumberFormat="1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4" fontId="13" fillId="0" borderId="9" xfId="1" applyNumberFormat="1" applyFont="1" applyBorder="1" applyAlignment="1" applyProtection="1">
      <alignment horizontal="center"/>
      <protection locked="0"/>
    </xf>
    <xf numFmtId="4" fontId="12" fillId="0" borderId="5" xfId="1" applyNumberFormat="1" applyFont="1" applyBorder="1" applyAlignment="1">
      <alignment horizontal="center"/>
    </xf>
    <xf numFmtId="0" fontId="11" fillId="0" borderId="0" xfId="0" applyFont="1"/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4" fontId="10" fillId="0" borderId="9" xfId="1" applyNumberFormat="1" applyFont="1" applyBorder="1" applyAlignment="1" applyProtection="1">
      <alignment horizontal="center"/>
      <protection locked="0"/>
    </xf>
    <xf numFmtId="4" fontId="12" fillId="0" borderId="14" xfId="1" applyNumberFormat="1" applyFont="1" applyBorder="1" applyAlignment="1">
      <alignment horizontal="center"/>
    </xf>
    <xf numFmtId="4" fontId="13" fillId="0" borderId="5" xfId="1" applyNumberFormat="1" applyFont="1" applyBorder="1" applyAlignment="1" applyProtection="1">
      <alignment horizontal="center"/>
      <protection locked="0"/>
    </xf>
    <xf numFmtId="4" fontId="13" fillId="0" borderId="9" xfId="1" applyNumberFormat="1" applyFont="1" applyBorder="1" applyProtection="1">
      <protection locked="0"/>
    </xf>
    <xf numFmtId="0" fontId="11" fillId="0" borderId="15" xfId="0" applyFont="1" applyBorder="1"/>
    <xf numFmtId="0" fontId="11" fillId="0" borderId="2" xfId="0" applyFont="1" applyBorder="1" applyAlignment="1">
      <alignment horizontal="center"/>
    </xf>
    <xf numFmtId="0" fontId="13" fillId="0" borderId="2" xfId="0" applyFont="1" applyBorder="1"/>
    <xf numFmtId="4" fontId="13" fillId="0" borderId="8" xfId="1" applyNumberFormat="1" applyFont="1" applyBorder="1"/>
    <xf numFmtId="4" fontId="13" fillId="0" borderId="2" xfId="1" applyNumberFormat="1" applyFont="1" applyBorder="1"/>
    <xf numFmtId="4" fontId="14" fillId="0" borderId="3" xfId="1" applyNumberFormat="1" applyFont="1" applyBorder="1" applyAlignment="1">
      <alignment horizontal="center"/>
    </xf>
    <xf numFmtId="4" fontId="3" fillId="0" borderId="5" xfId="0" applyNumberFormat="1" applyFont="1" applyBorder="1"/>
    <xf numFmtId="4" fontId="15" fillId="0" borderId="0" xfId="1" applyNumberFormat="1" applyFont="1" applyBorder="1"/>
    <xf numFmtId="4" fontId="11" fillId="0" borderId="0" xfId="0" applyNumberFormat="1" applyFont="1"/>
    <xf numFmtId="164" fontId="3" fillId="0" borderId="0" xfId="1" applyFont="1"/>
    <xf numFmtId="164" fontId="3" fillId="0" borderId="0" xfId="1" applyFont="1" applyBorder="1"/>
    <xf numFmtId="164" fontId="3" fillId="0" borderId="0" xfId="1" quotePrefix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/>
    </xf>
    <xf numFmtId="4" fontId="10" fillId="0" borderId="15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" fontId="8" fillId="0" borderId="7" xfId="1" applyNumberFormat="1" applyFont="1" applyBorder="1" applyAlignment="1">
      <alignment horizontal="center"/>
    </xf>
    <xf numFmtId="4" fontId="8" fillId="0" borderId="15" xfId="1" applyNumberFormat="1" applyFont="1" applyBorder="1" applyAlignment="1">
      <alignment horizontal="center"/>
    </xf>
    <xf numFmtId="4" fontId="8" fillId="0" borderId="4" xfId="1" applyNumberFormat="1" applyFont="1" applyBorder="1" applyAlignment="1">
      <alignment horizontal="center"/>
    </xf>
    <xf numFmtId="4" fontId="8" fillId="0" borderId="6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/>
    </xf>
    <xf numFmtId="4" fontId="10" fillId="0" borderId="15" xfId="1" applyNumberFormat="1" applyFont="1" applyBorder="1" applyAlignment="1">
      <alignment horizontal="center"/>
    </xf>
    <xf numFmtId="4" fontId="10" fillId="0" borderId="11" xfId="1" applyNumberFormat="1" applyFont="1" applyBorder="1" applyAlignment="1">
      <alignment horizontal="center"/>
    </xf>
    <xf numFmtId="4" fontId="10" fillId="0" borderId="14" xfId="1" applyNumberFormat="1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164" fontId="3" fillId="0" borderId="0" xfId="1" quotePrefix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4" fontId="16" fillId="0" borderId="0" xfId="1" applyFont="1" applyBorder="1"/>
    <xf numFmtId="4" fontId="13" fillId="0" borderId="8" xfId="1" applyNumberFormat="1" applyFont="1" applyBorder="1" applyAlignment="1"/>
    <xf numFmtId="164" fontId="3" fillId="0" borderId="0" xfId="1" applyFont="1" applyAlignment="1"/>
    <xf numFmtId="0" fontId="13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15" xfId="0" applyFont="1" applyBorder="1" applyAlignment="1"/>
    <xf numFmtId="4" fontId="3" fillId="0" borderId="5" xfId="0" applyNumberFormat="1" applyFont="1" applyBorder="1" applyAlignment="1"/>
    <xf numFmtId="4" fontId="11" fillId="0" borderId="0" xfId="0" applyNumberFormat="1" applyFont="1" applyAlignment="1"/>
    <xf numFmtId="164" fontId="3" fillId="0" borderId="0" xfId="1" applyFont="1" applyBorder="1" applyAlignment="1"/>
    <xf numFmtId="0" fontId="13" fillId="0" borderId="8" xfId="0" applyFont="1" applyBorder="1" applyAlignment="1"/>
    <xf numFmtId="0" fontId="3" fillId="0" borderId="0" xfId="0" applyFont="1" applyAlignment="1"/>
    <xf numFmtId="164" fontId="16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right" vertical="center"/>
    </xf>
    <xf numFmtId="0" fontId="17" fillId="3" borderId="16" xfId="2" applyFont="1" applyFill="1" applyBorder="1"/>
    <xf numFmtId="10" fontId="17" fillId="3" borderId="16" xfId="3" applyNumberFormat="1" applyFont="1" applyFill="1" applyBorder="1"/>
    <xf numFmtId="0" fontId="1" fillId="0" borderId="0" xfId="2"/>
    <xf numFmtId="0" fontId="18" fillId="0" borderId="16" xfId="2" applyFont="1" applyBorder="1"/>
    <xf numFmtId="10" fontId="18" fillId="0" borderId="16" xfId="3" applyNumberFormat="1" applyFont="1" applyBorder="1"/>
    <xf numFmtId="10" fontId="18" fillId="0" borderId="16" xfId="3" applyNumberFormat="1" applyFont="1" applyFill="1" applyBorder="1"/>
    <xf numFmtId="10" fontId="1" fillId="0" borderId="0" xfId="3" applyNumberFormat="1" applyFont="1"/>
    <xf numFmtId="4" fontId="19" fillId="0" borderId="9" xfId="1" applyNumberFormat="1" applyFont="1" applyBorder="1" applyAlignment="1" applyProtection="1">
      <alignment horizontal="center"/>
      <protection locked="0"/>
    </xf>
    <xf numFmtId="0" fontId="21" fillId="0" borderId="16" xfId="2" applyFont="1" applyBorder="1"/>
    <xf numFmtId="10" fontId="21" fillId="0" borderId="16" xfId="3" applyNumberFormat="1" applyFont="1" applyBorder="1"/>
    <xf numFmtId="10" fontId="20" fillId="0" borderId="0" xfId="3" applyNumberFormat="1" applyFont="1"/>
    <xf numFmtId="10" fontId="18" fillId="4" borderId="16" xfId="3" applyNumberFormat="1" applyFont="1" applyFill="1" applyBorder="1"/>
    <xf numFmtId="10" fontId="1" fillId="4" borderId="0" xfId="3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Porcentagem 2" xfId="3"/>
    <cellStyle name="Vírgula" xfId="1" builtinId="3"/>
    <cellStyle name="Vírgula 2" xfId="4"/>
  </cellStyles>
  <dxfs count="5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100315</xdr:colOff>
      <xdr:row>22</xdr:row>
      <xdr:rowOff>25115</xdr:rowOff>
    </xdr:from>
    <xdr:to>
      <xdr:col>2</xdr:col>
      <xdr:colOff>490390</xdr:colOff>
      <xdr:row>24</xdr:row>
      <xdr:rowOff>152115</xdr:rowOff>
    </xdr:to>
    <xdr:pic>
      <xdr:nvPicPr>
        <xdr:cNvPr id="1034" name="Picture 10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-27000"/>
        <a:stretch>
          <a:fillRect/>
        </a:stretch>
      </xdr:blipFill>
      <xdr:spPr bwMode="auto">
        <a:xfrm>
          <a:off x="1250642" y="4619096"/>
          <a:ext cx="3599267" cy="508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100315</xdr:colOff>
      <xdr:row>22</xdr:row>
      <xdr:rowOff>25115</xdr:rowOff>
    </xdr:from>
    <xdr:to>
      <xdr:col>2</xdr:col>
      <xdr:colOff>490390</xdr:colOff>
      <xdr:row>24</xdr:row>
      <xdr:rowOff>152115</xdr:rowOff>
    </xdr:to>
    <xdr:pic>
      <xdr:nvPicPr>
        <xdr:cNvPr id="2" name="Picture 10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-27000"/>
        <a:stretch>
          <a:fillRect/>
        </a:stretch>
      </xdr:blipFill>
      <xdr:spPr bwMode="auto">
        <a:xfrm>
          <a:off x="1252840" y="4606640"/>
          <a:ext cx="3600000" cy="508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22</xdr:row>
      <xdr:rowOff>123825</xdr:rowOff>
    </xdr:from>
    <xdr:to>
      <xdr:col>2</xdr:col>
      <xdr:colOff>771525</xdr:colOff>
      <xdr:row>24</xdr:row>
      <xdr:rowOff>142875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33525" y="4010025"/>
          <a:ext cx="3600450" cy="4000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22</xdr:row>
      <xdr:rowOff>123825</xdr:rowOff>
    </xdr:from>
    <xdr:to>
      <xdr:col>2</xdr:col>
      <xdr:colOff>771525</xdr:colOff>
      <xdr:row>24</xdr:row>
      <xdr:rowOff>142875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33525" y="4200525"/>
          <a:ext cx="3600450" cy="400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FF0000"/>
    <pageSetUpPr fitToPage="1"/>
  </sheetPr>
  <dimension ref="A1:I25"/>
  <sheetViews>
    <sheetView showGridLines="0" tabSelected="1" zoomScaleNormal="100" workbookViewId="0">
      <selection activeCell="C12" sqref="C12"/>
    </sheetView>
  </sheetViews>
  <sheetFormatPr defaultRowHeight="15" x14ac:dyDescent="0.2"/>
  <cols>
    <col min="1" max="1" width="15.125" style="1" customWidth="1"/>
    <col min="2" max="2" width="42.125" style="1" bestFit="1" customWidth="1"/>
    <col min="3" max="3" width="13.625" style="74" customWidth="1"/>
    <col min="4" max="4" width="13.625" style="40" customWidth="1"/>
    <col min="5" max="5" width="13.625" style="70" customWidth="1"/>
    <col min="6" max="7" width="9" style="1"/>
    <col min="8" max="9" width="13.625" style="1" bestFit="1" customWidth="1"/>
    <col min="10" max="16384" width="9" style="1"/>
  </cols>
  <sheetData>
    <row r="1" spans="1:9" ht="35.25" thickBot="1" x14ac:dyDescent="0.25">
      <c r="A1" s="99" t="s">
        <v>123</v>
      </c>
      <c r="B1" s="100"/>
      <c r="C1" s="100"/>
      <c r="D1" s="100"/>
      <c r="E1" s="101"/>
    </row>
    <row r="2" spans="1:9" ht="16.5" customHeight="1" thickBot="1" x14ac:dyDescent="0.25">
      <c r="A2" s="48"/>
      <c r="B2" s="48"/>
      <c r="C2" s="48"/>
      <c r="D2" s="48"/>
      <c r="E2" s="48"/>
    </row>
    <row r="3" spans="1:9" s="5" customFormat="1" ht="33.75" customHeight="1" thickBot="1" x14ac:dyDescent="0.25">
      <c r="A3" s="2" t="s">
        <v>0</v>
      </c>
      <c r="B3" s="3" t="s">
        <v>1</v>
      </c>
      <c r="C3" s="51" t="s">
        <v>23</v>
      </c>
      <c r="D3" s="4" t="s">
        <v>2</v>
      </c>
      <c r="E3" s="52" t="s">
        <v>24</v>
      </c>
    </row>
    <row r="4" spans="1:9" s="10" customFormat="1" ht="7.5" thickBot="1" x14ac:dyDescent="0.2">
      <c r="A4" s="6"/>
      <c r="B4" s="7"/>
      <c r="C4" s="49"/>
      <c r="D4" s="9"/>
      <c r="E4" s="8"/>
    </row>
    <row r="5" spans="1:9" ht="16.5" thickBot="1" x14ac:dyDescent="0.3">
      <c r="A5" s="25" t="s">
        <v>3</v>
      </c>
      <c r="B5" s="65" t="s">
        <v>19</v>
      </c>
      <c r="C5" s="60">
        <v>0.97</v>
      </c>
      <c r="D5" s="93">
        <v>1.27</v>
      </c>
      <c r="E5" s="61">
        <v>1.27</v>
      </c>
      <c r="G5" s="27">
        <v>0.56000000000000005</v>
      </c>
      <c r="I5" s="1" t="b">
        <f>D5=G5</f>
        <v>0</v>
      </c>
    </row>
    <row r="6" spans="1:9" ht="7.5" customHeight="1" thickBot="1" x14ac:dyDescent="0.25">
      <c r="A6" s="20"/>
      <c r="B6" s="21"/>
      <c r="C6" s="59"/>
      <c r="D6" s="22"/>
      <c r="E6" s="28"/>
      <c r="G6" s="22"/>
      <c r="I6" s="1" t="b">
        <f t="shared" ref="I6:I21" si="0">D6=G6</f>
        <v>1</v>
      </c>
    </row>
    <row r="7" spans="1:9" ht="16.5" thickBot="1" x14ac:dyDescent="0.3">
      <c r="A7" s="25" t="s">
        <v>17</v>
      </c>
      <c r="B7" s="65" t="s">
        <v>20</v>
      </c>
      <c r="C7" s="60">
        <v>0.8</v>
      </c>
      <c r="D7" s="93">
        <v>0.8</v>
      </c>
      <c r="E7" s="61">
        <v>1</v>
      </c>
      <c r="G7" s="27">
        <v>0.36</v>
      </c>
      <c r="I7" s="1" t="b">
        <f t="shared" si="0"/>
        <v>0</v>
      </c>
    </row>
    <row r="8" spans="1:9" s="24" customFormat="1" ht="15.75" thickBot="1" x14ac:dyDescent="0.25">
      <c r="A8" s="20"/>
      <c r="B8" s="21"/>
      <c r="C8" s="44"/>
      <c r="D8" s="22"/>
      <c r="E8" s="23"/>
      <c r="G8" s="22"/>
      <c r="H8" s="1"/>
      <c r="I8" s="1" t="b">
        <f t="shared" si="0"/>
        <v>1</v>
      </c>
    </row>
    <row r="9" spans="1:9" ht="14.25" customHeight="1" thickBot="1" x14ac:dyDescent="0.3">
      <c r="A9" s="25" t="s">
        <v>4</v>
      </c>
      <c r="B9" s="26" t="s">
        <v>5</v>
      </c>
      <c r="C9" s="45">
        <v>0.59</v>
      </c>
      <c r="D9" s="93">
        <v>1.23</v>
      </c>
      <c r="E9" s="46">
        <v>1.39</v>
      </c>
      <c r="G9" s="27">
        <v>1.04</v>
      </c>
      <c r="I9" s="1" t="b">
        <f t="shared" si="0"/>
        <v>0</v>
      </c>
    </row>
    <row r="10" spans="1:9" s="24" customFormat="1" ht="15.75" thickBot="1" x14ac:dyDescent="0.25">
      <c r="A10" s="20"/>
      <c r="B10" s="21"/>
      <c r="C10" s="44"/>
      <c r="D10" s="22"/>
      <c r="E10" s="28"/>
      <c r="G10" s="22"/>
      <c r="I10" s="1" t="b">
        <f t="shared" si="0"/>
        <v>1</v>
      </c>
    </row>
    <row r="11" spans="1:9" ht="16.5" thickBot="1" x14ac:dyDescent="0.3">
      <c r="A11" s="25" t="s">
        <v>6</v>
      </c>
      <c r="B11" s="26" t="s">
        <v>7</v>
      </c>
      <c r="C11" s="45">
        <v>3</v>
      </c>
      <c r="D11" s="93">
        <v>4</v>
      </c>
      <c r="E11" s="47">
        <v>5.5</v>
      </c>
      <c r="G11" s="27">
        <v>3.8</v>
      </c>
      <c r="I11" s="1" t="b">
        <f t="shared" si="0"/>
        <v>0</v>
      </c>
    </row>
    <row r="12" spans="1:9" s="24" customFormat="1" ht="15.75" thickBot="1" x14ac:dyDescent="0.25">
      <c r="A12" s="20"/>
      <c r="B12" s="21"/>
      <c r="C12" s="44"/>
      <c r="D12" s="22"/>
      <c r="E12" s="29"/>
      <c r="G12" s="22"/>
      <c r="I12" s="1" t="b">
        <f t="shared" si="0"/>
        <v>1</v>
      </c>
    </row>
    <row r="13" spans="1:9" ht="17.25" customHeight="1" thickBot="1" x14ac:dyDescent="0.3">
      <c r="A13" s="25" t="s">
        <v>8</v>
      </c>
      <c r="B13" s="26" t="s">
        <v>9</v>
      </c>
      <c r="C13" s="45">
        <v>6.16</v>
      </c>
      <c r="D13" s="93">
        <v>7.4</v>
      </c>
      <c r="E13" s="46">
        <v>8.9600000000000009</v>
      </c>
      <c r="G13" s="27">
        <v>7.3</v>
      </c>
      <c r="I13" s="1" t="b">
        <f t="shared" si="0"/>
        <v>0</v>
      </c>
    </row>
    <row r="14" spans="1:9" s="24" customFormat="1" ht="15.75" thickBot="1" x14ac:dyDescent="0.25">
      <c r="A14" s="20"/>
      <c r="B14" s="21"/>
      <c r="C14" s="43"/>
      <c r="D14" s="30"/>
      <c r="E14" s="75"/>
      <c r="G14" s="30"/>
      <c r="I14" s="1" t="b">
        <f t="shared" si="0"/>
        <v>1</v>
      </c>
    </row>
    <row r="15" spans="1:9" x14ac:dyDescent="0.2">
      <c r="A15" s="11"/>
      <c r="B15" s="12" t="s">
        <v>10</v>
      </c>
      <c r="C15" s="13"/>
      <c r="D15" s="13">
        <v>0.65</v>
      </c>
      <c r="E15" s="13"/>
      <c r="G15" s="13">
        <v>0.65</v>
      </c>
      <c r="I15" s="1" t="b">
        <f t="shared" si="0"/>
        <v>1</v>
      </c>
    </row>
    <row r="16" spans="1:9" x14ac:dyDescent="0.2">
      <c r="A16" s="14"/>
      <c r="B16" s="15" t="s">
        <v>11</v>
      </c>
      <c r="C16" s="16"/>
      <c r="D16" s="16">
        <v>3</v>
      </c>
      <c r="E16" s="16"/>
      <c r="G16" s="16">
        <v>3</v>
      </c>
      <c r="I16" s="1" t="b">
        <f t="shared" si="0"/>
        <v>1</v>
      </c>
    </row>
    <row r="17" spans="1:9" x14ac:dyDescent="0.2">
      <c r="A17" s="14"/>
      <c r="B17" s="15" t="s">
        <v>12</v>
      </c>
      <c r="C17" s="16"/>
      <c r="D17" s="16">
        <f>VLOOKUP('Construçao de Edifícios'!A25,'Municípios ISS'!A:M,5,FALSE)</f>
        <v>3</v>
      </c>
      <c r="E17" s="16"/>
      <c r="G17" s="16">
        <v>2.5</v>
      </c>
      <c r="H17" s="1" t="s">
        <v>117</v>
      </c>
      <c r="I17" s="1" t="b">
        <f t="shared" si="0"/>
        <v>0</v>
      </c>
    </row>
    <row r="18" spans="1:9" x14ac:dyDescent="0.2">
      <c r="A18" s="14"/>
      <c r="B18" s="15" t="s">
        <v>120</v>
      </c>
      <c r="C18" s="16"/>
      <c r="D18" s="16"/>
      <c r="E18" s="16"/>
      <c r="G18" s="16"/>
      <c r="H18" s="1" t="s">
        <v>118</v>
      </c>
      <c r="I18" s="1" t="b">
        <f t="shared" si="0"/>
        <v>1</v>
      </c>
    </row>
    <row r="19" spans="1:9" ht="16.5" thickBot="1" x14ac:dyDescent="0.3">
      <c r="A19" s="17" t="s">
        <v>13</v>
      </c>
      <c r="B19" s="18" t="s">
        <v>14</v>
      </c>
      <c r="C19" s="19"/>
      <c r="D19" s="19">
        <f>SUM(D15:D18)</f>
        <v>6.65</v>
      </c>
      <c r="E19" s="19"/>
      <c r="G19" s="19">
        <f>SUM(G15:G18)</f>
        <v>6.15</v>
      </c>
      <c r="I19" s="1" t="b">
        <f t="shared" si="0"/>
        <v>0</v>
      </c>
    </row>
    <row r="20" spans="1:9" s="24" customFormat="1" ht="15.75" thickBot="1" x14ac:dyDescent="0.25">
      <c r="A20" s="32"/>
      <c r="B20" s="33"/>
      <c r="C20" s="71"/>
      <c r="D20" s="35"/>
      <c r="E20" s="69"/>
      <c r="G20" s="35"/>
      <c r="I20" s="1" t="b">
        <f t="shared" si="0"/>
        <v>1</v>
      </c>
    </row>
    <row r="21" spans="1:9" ht="17.25" customHeight="1" thickBot="1" x14ac:dyDescent="0.3">
      <c r="A21" s="84" t="s">
        <v>15</v>
      </c>
      <c r="B21" s="26"/>
      <c r="C21" s="36"/>
      <c r="D21" s="36">
        <f>TRUNC(((1+D11/100+D5/100+D7/100)*(1+D9/100)*(1+D13/100)/(1-D19/100)-1)*100,2)</f>
        <v>23.53</v>
      </c>
      <c r="E21" s="36"/>
      <c r="G21" s="36">
        <f>TRUNC(((1+G11/100+G5/100+G7/100)*(1+G9/100)*(1+G13/100)/(1-G19/100)-1)*100,2)</f>
        <v>20.97</v>
      </c>
      <c r="H21" s="1" t="s">
        <v>116</v>
      </c>
      <c r="I21" s="1" t="b">
        <f t="shared" si="0"/>
        <v>0</v>
      </c>
    </row>
    <row r="22" spans="1:9" s="24" customFormat="1" ht="6.75" x14ac:dyDescent="0.15">
      <c r="A22" s="21"/>
      <c r="B22" s="21"/>
      <c r="C22" s="73"/>
      <c r="D22" s="38"/>
      <c r="E22" s="77"/>
    </row>
    <row r="23" spans="1:9" x14ac:dyDescent="0.2">
      <c r="A23" s="42"/>
      <c r="B23" s="42"/>
      <c r="C23" s="42"/>
      <c r="D23" s="42"/>
      <c r="E23" s="42"/>
    </row>
    <row r="24" spans="1:9" ht="15" customHeight="1" x14ac:dyDescent="0.2">
      <c r="A24" s="68" t="s">
        <v>119</v>
      </c>
      <c r="B24"/>
      <c r="D24" s="41"/>
      <c r="E24" s="78"/>
    </row>
    <row r="25" spans="1:9" x14ac:dyDescent="0.2">
      <c r="A25" s="68" t="s">
        <v>57</v>
      </c>
    </row>
  </sheetData>
  <mergeCells count="1">
    <mergeCell ref="A1:E1"/>
  </mergeCells>
  <conditionalFormatting sqref="C21:E21">
    <cfRule type="cellIs" dxfId="51" priority="65" stopIfTrue="1" operator="greaterThan">
      <formula>30</formula>
    </cfRule>
    <cfRule type="cellIs" dxfId="50" priority="66" stopIfTrue="1" operator="lessThan">
      <formula>0</formula>
    </cfRule>
  </conditionalFormatting>
  <conditionalFormatting sqref="D22">
    <cfRule type="cellIs" dxfId="49" priority="63" stopIfTrue="1" operator="greaterThan">
      <formula>27.84</formula>
    </cfRule>
    <cfRule type="cellIs" dxfId="48" priority="64" stopIfTrue="1" operator="lessThan">
      <formula>0</formula>
    </cfRule>
  </conditionalFormatting>
  <conditionalFormatting sqref="D9">
    <cfRule type="cellIs" dxfId="47" priority="83" stopIfTrue="1" operator="greaterThan">
      <formula>#REF!</formula>
    </cfRule>
    <cfRule type="cellIs" dxfId="46" priority="84" stopIfTrue="1" operator="lessThan">
      <formula>$C$9</formula>
    </cfRule>
  </conditionalFormatting>
  <conditionalFormatting sqref="D9 D11 D13:D14">
    <cfRule type="cellIs" dxfId="45" priority="87" stopIfTrue="1" operator="greaterThan">
      <formula>#REF!</formula>
    </cfRule>
    <cfRule type="cellIs" dxfId="44" priority="88" stopIfTrue="1" operator="lessThan">
      <formula>C9</formula>
    </cfRule>
  </conditionalFormatting>
  <conditionalFormatting sqref="E12">
    <cfRule type="cellIs" dxfId="43" priority="89" stopIfTrue="1" operator="greaterThan">
      <formula>#REF!</formula>
    </cfRule>
    <cfRule type="cellIs" dxfId="42" priority="90" stopIfTrue="1" operator="lessThan">
      <formula>#REF!</formula>
    </cfRule>
  </conditionalFormatting>
  <conditionalFormatting sqref="G21">
    <cfRule type="cellIs" dxfId="41" priority="1" stopIfTrue="1" operator="greaterThan">
      <formula>30</formula>
    </cfRule>
    <cfRule type="cellIs" dxfId="40" priority="2" stopIfTrue="1" operator="lessThan">
      <formula>0</formula>
    </cfRule>
  </conditionalFormatting>
  <conditionalFormatting sqref="G9">
    <cfRule type="cellIs" dxfId="39" priority="3" stopIfTrue="1" operator="greaterThan">
      <formula>#REF!</formula>
    </cfRule>
    <cfRule type="cellIs" dxfId="38" priority="4" stopIfTrue="1" operator="lessThan">
      <formula>$C$9</formula>
    </cfRule>
  </conditionalFormatting>
  <conditionalFormatting sqref="G9 G11 G13:G14">
    <cfRule type="cellIs" dxfId="37" priority="5" stopIfTrue="1" operator="greaterThan">
      <formula>#REF!</formula>
    </cfRule>
    <cfRule type="cellIs" dxfId="36" priority="6" stopIfTrue="1" operator="lessThan">
      <formula>F9</formula>
    </cfRule>
  </conditionalFormatting>
  <dataValidations count="1">
    <dataValidation type="list" allowBlank="1" showInputMessage="1" showErrorMessage="1" sqref="A25">
      <formula1>municipio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5"/>
  <sheetViews>
    <sheetView showGridLines="0" topLeftCell="A4" zoomScaleNormal="100" workbookViewId="0">
      <selection activeCell="A25" sqref="A25"/>
    </sheetView>
  </sheetViews>
  <sheetFormatPr defaultRowHeight="15" x14ac:dyDescent="0.2"/>
  <cols>
    <col min="1" max="1" width="15.125" style="1" customWidth="1"/>
    <col min="2" max="2" width="42.125" style="1" bestFit="1" customWidth="1"/>
    <col min="3" max="3" width="13.625" style="74" customWidth="1"/>
    <col min="4" max="4" width="13.625" style="40" customWidth="1"/>
    <col min="5" max="5" width="13.625" style="70" customWidth="1"/>
    <col min="6" max="7" width="9" style="1"/>
    <col min="8" max="9" width="13.625" style="1" bestFit="1" customWidth="1"/>
    <col min="10" max="16384" width="9" style="1"/>
  </cols>
  <sheetData>
    <row r="1" spans="1:9" ht="35.25" thickBot="1" x14ac:dyDescent="0.25">
      <c r="A1" s="99" t="s">
        <v>37</v>
      </c>
      <c r="B1" s="100"/>
      <c r="C1" s="100"/>
      <c r="D1" s="100"/>
      <c r="E1" s="101"/>
    </row>
    <row r="2" spans="1:9" ht="16.5" customHeight="1" thickBot="1" x14ac:dyDescent="0.25">
      <c r="A2" s="50"/>
      <c r="B2" s="50"/>
      <c r="C2" s="50"/>
      <c r="D2" s="50"/>
      <c r="E2" s="50"/>
    </row>
    <row r="3" spans="1:9" s="5" customFormat="1" ht="33.75" customHeight="1" thickBot="1" x14ac:dyDescent="0.25">
      <c r="A3" s="51" t="s">
        <v>0</v>
      </c>
      <c r="B3" s="3" t="s">
        <v>1</v>
      </c>
      <c r="C3" s="51" t="s">
        <v>23</v>
      </c>
      <c r="D3" s="4" t="s">
        <v>2</v>
      </c>
      <c r="E3" s="52" t="s">
        <v>24</v>
      </c>
    </row>
    <row r="4" spans="1:9" s="10" customFormat="1" ht="7.5" thickBot="1" x14ac:dyDescent="0.2">
      <c r="A4" s="6"/>
      <c r="B4" s="7"/>
      <c r="C4" s="53"/>
      <c r="D4" s="9"/>
      <c r="E4" s="54"/>
    </row>
    <row r="5" spans="1:9" ht="16.5" thickBot="1" x14ac:dyDescent="0.3">
      <c r="A5" s="25" t="s">
        <v>3</v>
      </c>
      <c r="B5" s="65" t="s">
        <v>19</v>
      </c>
      <c r="C5" s="60">
        <v>0.97</v>
      </c>
      <c r="D5" s="93">
        <v>1.27</v>
      </c>
      <c r="E5" s="61">
        <v>1.27</v>
      </c>
      <c r="G5" s="27">
        <v>0.56000000000000005</v>
      </c>
      <c r="I5" s="1" t="b">
        <f>D5=G5</f>
        <v>0</v>
      </c>
    </row>
    <row r="6" spans="1:9" ht="7.5" customHeight="1" thickBot="1" x14ac:dyDescent="0.25">
      <c r="A6" s="20"/>
      <c r="B6" s="21"/>
      <c r="C6" s="59"/>
      <c r="D6" s="22"/>
      <c r="E6" s="28"/>
      <c r="G6" s="22"/>
      <c r="I6" s="1" t="b">
        <f t="shared" ref="I6:I21" si="0">D6=G6</f>
        <v>1</v>
      </c>
    </row>
    <row r="7" spans="1:9" ht="16.5" thickBot="1" x14ac:dyDescent="0.3">
      <c r="A7" s="25" t="s">
        <v>17</v>
      </c>
      <c r="B7" s="65" t="s">
        <v>20</v>
      </c>
      <c r="C7" s="60">
        <v>0.8</v>
      </c>
      <c r="D7" s="93">
        <v>0.8</v>
      </c>
      <c r="E7" s="61">
        <v>1</v>
      </c>
      <c r="G7" s="27">
        <v>0.36</v>
      </c>
      <c r="I7" s="1" t="b">
        <f t="shared" si="0"/>
        <v>0</v>
      </c>
    </row>
    <row r="8" spans="1:9" s="24" customFormat="1" ht="15.75" thickBot="1" x14ac:dyDescent="0.25">
      <c r="A8" s="20"/>
      <c r="B8" s="21"/>
      <c r="C8" s="59"/>
      <c r="D8" s="22"/>
      <c r="E8" s="23"/>
      <c r="G8" s="22"/>
      <c r="H8" s="1"/>
      <c r="I8" s="1" t="b">
        <f t="shared" si="0"/>
        <v>1</v>
      </c>
    </row>
    <row r="9" spans="1:9" ht="14.25" customHeight="1" thickBot="1" x14ac:dyDescent="0.3">
      <c r="A9" s="25" t="s">
        <v>4</v>
      </c>
      <c r="B9" s="65" t="s">
        <v>5</v>
      </c>
      <c r="C9" s="60">
        <v>0.59</v>
      </c>
      <c r="D9" s="93">
        <v>1.23</v>
      </c>
      <c r="E9" s="61">
        <v>1.39</v>
      </c>
      <c r="G9" s="27">
        <v>1.04</v>
      </c>
      <c r="I9" s="1" t="b">
        <f t="shared" si="0"/>
        <v>0</v>
      </c>
    </row>
    <row r="10" spans="1:9" s="24" customFormat="1" ht="15.75" thickBot="1" x14ac:dyDescent="0.25">
      <c r="A10" s="20"/>
      <c r="B10" s="21"/>
      <c r="C10" s="59"/>
      <c r="D10" s="22"/>
      <c r="E10" s="28"/>
      <c r="G10" s="22"/>
      <c r="I10" s="1" t="b">
        <f t="shared" si="0"/>
        <v>1</v>
      </c>
    </row>
    <row r="11" spans="1:9" ht="16.5" thickBot="1" x14ac:dyDescent="0.3">
      <c r="A11" s="25" t="s">
        <v>6</v>
      </c>
      <c r="B11" s="65" t="s">
        <v>7</v>
      </c>
      <c r="C11" s="60">
        <v>3</v>
      </c>
      <c r="D11" s="93">
        <v>4</v>
      </c>
      <c r="E11" s="62">
        <v>5.5</v>
      </c>
      <c r="G11" s="27">
        <v>3.8</v>
      </c>
      <c r="I11" s="1" t="b">
        <f t="shared" si="0"/>
        <v>0</v>
      </c>
    </row>
    <row r="12" spans="1:9" s="24" customFormat="1" ht="15.75" thickBot="1" x14ac:dyDescent="0.25">
      <c r="A12" s="20"/>
      <c r="B12" s="21"/>
      <c r="C12" s="59"/>
      <c r="D12" s="22"/>
      <c r="E12" s="29"/>
      <c r="G12" s="22"/>
      <c r="I12" s="1" t="b">
        <f t="shared" si="0"/>
        <v>1</v>
      </c>
    </row>
    <row r="13" spans="1:9" ht="17.25" customHeight="1" thickBot="1" x14ac:dyDescent="0.3">
      <c r="A13" s="25" t="s">
        <v>8</v>
      </c>
      <c r="B13" s="65" t="s">
        <v>9</v>
      </c>
      <c r="C13" s="60">
        <v>6.16</v>
      </c>
      <c r="D13" s="93">
        <v>7.4</v>
      </c>
      <c r="E13" s="61">
        <v>8.9600000000000009</v>
      </c>
      <c r="G13" s="27">
        <v>7.3</v>
      </c>
      <c r="I13" s="1" t="b">
        <f t="shared" si="0"/>
        <v>0</v>
      </c>
    </row>
    <row r="14" spans="1:9" s="24" customFormat="1" ht="15.75" thickBot="1" x14ac:dyDescent="0.25">
      <c r="A14" s="20"/>
      <c r="B14" s="21"/>
      <c r="C14" s="67"/>
      <c r="D14" s="30"/>
      <c r="E14" s="75"/>
      <c r="G14" s="30"/>
      <c r="I14" s="1" t="b">
        <f t="shared" si="0"/>
        <v>1</v>
      </c>
    </row>
    <row r="15" spans="1:9" x14ac:dyDescent="0.2">
      <c r="A15" s="11"/>
      <c r="B15" s="12" t="s">
        <v>10</v>
      </c>
      <c r="C15" s="55"/>
      <c r="D15" s="13">
        <v>0.65</v>
      </c>
      <c r="E15" s="56"/>
      <c r="G15" s="13">
        <v>0.65</v>
      </c>
      <c r="I15" s="1" t="b">
        <f t="shared" si="0"/>
        <v>1</v>
      </c>
    </row>
    <row r="16" spans="1:9" x14ac:dyDescent="0.2">
      <c r="A16" s="14"/>
      <c r="B16" s="15" t="s">
        <v>11</v>
      </c>
      <c r="C16" s="57"/>
      <c r="D16" s="16">
        <v>3</v>
      </c>
      <c r="E16" s="58"/>
      <c r="G16" s="16">
        <v>3</v>
      </c>
      <c r="I16" s="1" t="b">
        <f t="shared" si="0"/>
        <v>1</v>
      </c>
    </row>
    <row r="17" spans="1:9" x14ac:dyDescent="0.2">
      <c r="A17" s="14"/>
      <c r="B17" s="15" t="s">
        <v>12</v>
      </c>
      <c r="C17" s="57"/>
      <c r="D17" s="16">
        <f>VLOOKUP('Const. de Edifícios DESONERADO'!A25,'Municípios ISS'!A:M,5,FALSE)</f>
        <v>3</v>
      </c>
      <c r="E17" s="58"/>
      <c r="G17" s="16">
        <v>2.5</v>
      </c>
      <c r="H17" s="1" t="s">
        <v>117</v>
      </c>
      <c r="I17" s="1" t="b">
        <f t="shared" si="0"/>
        <v>0</v>
      </c>
    </row>
    <row r="18" spans="1:9" x14ac:dyDescent="0.2">
      <c r="A18" s="14"/>
      <c r="B18" s="15" t="s">
        <v>120</v>
      </c>
      <c r="C18" s="57"/>
      <c r="D18" s="16">
        <v>4.5</v>
      </c>
      <c r="E18" s="58"/>
      <c r="G18" s="16"/>
      <c r="H18" s="1" t="s">
        <v>118</v>
      </c>
      <c r="I18" s="1" t="b">
        <f t="shared" si="0"/>
        <v>0</v>
      </c>
    </row>
    <row r="19" spans="1:9" ht="16.5" thickBot="1" x14ac:dyDescent="0.3">
      <c r="A19" s="17" t="s">
        <v>13</v>
      </c>
      <c r="B19" s="18" t="s">
        <v>14</v>
      </c>
      <c r="C19" s="63"/>
      <c r="D19" s="19">
        <f>SUM(D15:D18)</f>
        <v>11.15</v>
      </c>
      <c r="E19" s="64"/>
      <c r="G19" s="19">
        <f>SUM(G15:G18)</f>
        <v>6.15</v>
      </c>
      <c r="I19" s="1" t="b">
        <f t="shared" si="0"/>
        <v>0</v>
      </c>
    </row>
    <row r="20" spans="1:9" s="24" customFormat="1" ht="15.75" thickBot="1" x14ac:dyDescent="0.25">
      <c r="A20" s="32"/>
      <c r="B20" s="33"/>
      <c r="C20" s="71"/>
      <c r="D20" s="35"/>
      <c r="E20" s="69"/>
      <c r="G20" s="35"/>
      <c r="I20" s="1" t="b">
        <f t="shared" si="0"/>
        <v>1</v>
      </c>
    </row>
    <row r="21" spans="1:9" ht="17.25" customHeight="1" thickBot="1" x14ac:dyDescent="0.3">
      <c r="A21" s="84" t="s">
        <v>15</v>
      </c>
      <c r="B21" s="65"/>
      <c r="C21" s="72"/>
      <c r="D21" s="36">
        <f>TRUNC(((1+D11/100+D5/100+D7/100)*(1+D9/100)*(1+D13/100)/(1-D19/100)-1)*100,2)</f>
        <v>29.79</v>
      </c>
      <c r="E21" s="76"/>
      <c r="G21" s="36">
        <f>TRUNC(((1+G11/100+G5/100+G7/100)*(1+G9/100)*(1+G13/100)/(1-G19/100)-1)*100,2)</f>
        <v>20.97</v>
      </c>
      <c r="H21" s="1" t="s">
        <v>116</v>
      </c>
      <c r="I21" s="1" t="b">
        <f t="shared" si="0"/>
        <v>0</v>
      </c>
    </row>
    <row r="22" spans="1:9" s="24" customFormat="1" ht="6.75" x14ac:dyDescent="0.15">
      <c r="A22" s="21"/>
      <c r="B22" s="21"/>
      <c r="C22" s="73"/>
      <c r="D22" s="38"/>
      <c r="E22" s="77"/>
    </row>
    <row r="23" spans="1:9" x14ac:dyDescent="0.2">
      <c r="A23" s="66"/>
      <c r="B23" s="66"/>
      <c r="C23" s="66"/>
      <c r="D23" s="66"/>
      <c r="E23" s="66"/>
    </row>
    <row r="24" spans="1:9" ht="15" customHeight="1" x14ac:dyDescent="0.2">
      <c r="A24" s="68" t="s">
        <v>119</v>
      </c>
      <c r="B24"/>
      <c r="D24" s="41"/>
      <c r="E24" s="78"/>
    </row>
    <row r="25" spans="1:9" x14ac:dyDescent="0.2">
      <c r="A25" s="68" t="s">
        <v>57</v>
      </c>
    </row>
  </sheetData>
  <mergeCells count="1">
    <mergeCell ref="A1:E1"/>
  </mergeCells>
  <conditionalFormatting sqref="D21">
    <cfRule type="cellIs" dxfId="35" priority="9" stopIfTrue="1" operator="greaterThan">
      <formula>30</formula>
    </cfRule>
    <cfRule type="cellIs" dxfId="34" priority="10" stopIfTrue="1" operator="lessThan">
      <formula>0</formula>
    </cfRule>
  </conditionalFormatting>
  <conditionalFormatting sqref="D22">
    <cfRule type="cellIs" dxfId="33" priority="7" stopIfTrue="1" operator="greaterThan">
      <formula>27.84</formula>
    </cfRule>
    <cfRule type="cellIs" dxfId="32" priority="8" stopIfTrue="1" operator="lessThan">
      <formula>0</formula>
    </cfRule>
  </conditionalFormatting>
  <conditionalFormatting sqref="D9">
    <cfRule type="cellIs" dxfId="31" priority="11" stopIfTrue="1" operator="greaterThan">
      <formula>#REF!</formula>
    </cfRule>
    <cfRule type="cellIs" dxfId="30" priority="12" stopIfTrue="1" operator="lessThan">
      <formula>$C$9</formula>
    </cfRule>
  </conditionalFormatting>
  <conditionalFormatting sqref="D9 D11 D13:D14">
    <cfRule type="cellIs" dxfId="29" priority="13" stopIfTrue="1" operator="greaterThan">
      <formula>#REF!</formula>
    </cfRule>
    <cfRule type="cellIs" dxfId="28" priority="14" stopIfTrue="1" operator="lessThan">
      <formula>C9</formula>
    </cfRule>
  </conditionalFormatting>
  <conditionalFormatting sqref="E12">
    <cfRule type="cellIs" dxfId="27" priority="15" stopIfTrue="1" operator="greaterThan">
      <formula>#REF!</formula>
    </cfRule>
    <cfRule type="cellIs" dxfId="26" priority="16" stopIfTrue="1" operator="lessThan">
      <formula>#REF!</formula>
    </cfRule>
  </conditionalFormatting>
  <conditionalFormatting sqref="G21">
    <cfRule type="cellIs" dxfId="25" priority="1" stopIfTrue="1" operator="greaterThan">
      <formula>30</formula>
    </cfRule>
    <cfRule type="cellIs" dxfId="24" priority="2" stopIfTrue="1" operator="lessThan">
      <formula>0</formula>
    </cfRule>
  </conditionalFormatting>
  <conditionalFormatting sqref="G9">
    <cfRule type="cellIs" dxfId="23" priority="3" stopIfTrue="1" operator="greaterThan">
      <formula>#REF!</formula>
    </cfRule>
    <cfRule type="cellIs" dxfId="22" priority="4" stopIfTrue="1" operator="lessThan">
      <formula>$C$9</formula>
    </cfRule>
  </conditionalFormatting>
  <conditionalFormatting sqref="G9 G11 G13:G14">
    <cfRule type="cellIs" dxfId="21" priority="5" stopIfTrue="1" operator="greaterThan">
      <formula>#REF!</formula>
    </cfRule>
    <cfRule type="cellIs" dxfId="20" priority="6" stopIfTrue="1" operator="lessThan">
      <formula>F9</formula>
    </cfRule>
  </conditionalFormatting>
  <dataValidations count="1">
    <dataValidation type="list" allowBlank="1" showInputMessage="1" showErrorMessage="1" sqref="A25">
      <formula1>municipio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E25"/>
  <sheetViews>
    <sheetView workbookViewId="0">
      <selection activeCell="D18" sqref="D18"/>
    </sheetView>
  </sheetViews>
  <sheetFormatPr defaultRowHeight="15" x14ac:dyDescent="0.2"/>
  <cols>
    <col min="1" max="1" width="15.125" style="1" customWidth="1"/>
    <col min="2" max="2" width="42.125" style="1" bestFit="1" customWidth="1"/>
    <col min="3" max="3" width="13.625" style="80" customWidth="1"/>
    <col min="4" max="5" width="13.625" style="40" customWidth="1"/>
    <col min="6" max="16384" width="9" style="1"/>
  </cols>
  <sheetData>
    <row r="1" spans="1:5" ht="35.25" thickBot="1" x14ac:dyDescent="0.25">
      <c r="A1" s="99" t="s">
        <v>21</v>
      </c>
      <c r="B1" s="100"/>
      <c r="C1" s="100"/>
      <c r="D1" s="100"/>
      <c r="E1" s="101"/>
    </row>
    <row r="2" spans="1:5" ht="16.5" customHeight="1" thickBot="1" x14ac:dyDescent="0.25">
      <c r="A2" s="50"/>
      <c r="B2" s="50"/>
      <c r="C2" s="50"/>
      <c r="D2" s="50"/>
      <c r="E2" s="50"/>
    </row>
    <row r="3" spans="1:5" s="5" customFormat="1" ht="33.75" customHeight="1" thickBot="1" x14ac:dyDescent="0.25">
      <c r="A3" s="51" t="s">
        <v>0</v>
      </c>
      <c r="B3" s="3" t="s">
        <v>1</v>
      </c>
      <c r="C3" s="51" t="s">
        <v>23</v>
      </c>
      <c r="D3" s="4" t="s">
        <v>2</v>
      </c>
      <c r="E3" s="52" t="s">
        <v>24</v>
      </c>
    </row>
    <row r="4" spans="1:5" s="10" customFormat="1" ht="7.5" thickBot="1" x14ac:dyDescent="0.2">
      <c r="A4" s="6"/>
      <c r="B4" s="7"/>
      <c r="C4" s="53"/>
      <c r="D4" s="9"/>
      <c r="E4" s="54"/>
    </row>
    <row r="5" spans="1:5" ht="16.5" thickBot="1" x14ac:dyDescent="0.3">
      <c r="A5" s="25" t="s">
        <v>3</v>
      </c>
      <c r="B5" s="85" t="s">
        <v>19</v>
      </c>
      <c r="C5" s="60">
        <v>0.56000000000000005</v>
      </c>
      <c r="D5" s="27">
        <v>0.85</v>
      </c>
      <c r="E5" s="61">
        <v>0.89</v>
      </c>
    </row>
    <row r="6" spans="1:5" ht="7.5" customHeight="1" thickBot="1" x14ac:dyDescent="0.25">
      <c r="A6" s="20"/>
      <c r="B6" s="21"/>
      <c r="C6" s="59"/>
      <c r="D6" s="22"/>
      <c r="E6" s="23"/>
    </row>
    <row r="7" spans="1:5" ht="16.5" thickBot="1" x14ac:dyDescent="0.3">
      <c r="A7" s="25" t="s">
        <v>17</v>
      </c>
      <c r="B7" s="85" t="s">
        <v>18</v>
      </c>
      <c r="C7" s="60">
        <v>0.3</v>
      </c>
      <c r="D7" s="27">
        <v>0.48</v>
      </c>
      <c r="E7" s="61">
        <v>0.82</v>
      </c>
    </row>
    <row r="8" spans="1:5" s="24" customFormat="1" ht="7.5" thickBot="1" x14ac:dyDescent="0.2">
      <c r="A8" s="20"/>
      <c r="B8" s="21"/>
      <c r="C8" s="59"/>
      <c r="D8" s="22"/>
      <c r="E8" s="23"/>
    </row>
    <row r="9" spans="1:5" ht="16.5" customHeight="1" thickBot="1" x14ac:dyDescent="0.3">
      <c r="A9" s="25" t="s">
        <v>4</v>
      </c>
      <c r="B9" s="85" t="s">
        <v>5</v>
      </c>
      <c r="C9" s="60">
        <v>0.85</v>
      </c>
      <c r="D9" s="27">
        <v>0.85</v>
      </c>
      <c r="E9" s="61">
        <v>1.1100000000000001</v>
      </c>
    </row>
    <row r="10" spans="1:5" s="24" customFormat="1" ht="7.5" thickBot="1" x14ac:dyDescent="0.2">
      <c r="A10" s="20"/>
      <c r="B10" s="21"/>
      <c r="C10" s="59"/>
      <c r="D10" s="22"/>
      <c r="E10" s="28"/>
    </row>
    <row r="11" spans="1:5" ht="16.5" thickBot="1" x14ac:dyDescent="0.3">
      <c r="A11" s="25" t="s">
        <v>6</v>
      </c>
      <c r="B11" s="65" t="s">
        <v>7</v>
      </c>
      <c r="C11" s="60">
        <v>1.5</v>
      </c>
      <c r="D11" s="27">
        <v>3.45</v>
      </c>
      <c r="E11" s="62">
        <v>4.49</v>
      </c>
    </row>
    <row r="12" spans="1:5" s="24" customFormat="1" ht="7.5" thickBot="1" x14ac:dyDescent="0.2">
      <c r="A12" s="20"/>
      <c r="B12" s="21"/>
      <c r="C12" s="59"/>
      <c r="D12" s="22"/>
      <c r="E12" s="29"/>
    </row>
    <row r="13" spans="1:5" ht="16.5" customHeight="1" thickBot="1" x14ac:dyDescent="0.3">
      <c r="A13" s="25" t="s">
        <v>8</v>
      </c>
      <c r="B13" s="65" t="s">
        <v>9</v>
      </c>
      <c r="C13" s="60">
        <v>3.5</v>
      </c>
      <c r="D13" s="27">
        <v>5.1100000000000003</v>
      </c>
      <c r="E13" s="61">
        <v>6.22</v>
      </c>
    </row>
    <row r="14" spans="1:5" s="24" customFormat="1" ht="7.5" thickBot="1" x14ac:dyDescent="0.2">
      <c r="A14" s="20"/>
      <c r="B14" s="21"/>
      <c r="C14" s="67"/>
      <c r="D14" s="30"/>
      <c r="E14" s="31"/>
    </row>
    <row r="15" spans="1:5" x14ac:dyDescent="0.2">
      <c r="A15" s="11"/>
      <c r="B15" s="12" t="s">
        <v>10</v>
      </c>
      <c r="C15" s="55"/>
      <c r="D15" s="13">
        <v>0.65</v>
      </c>
      <c r="E15" s="56"/>
    </row>
    <row r="16" spans="1:5" x14ac:dyDescent="0.2">
      <c r="A16" s="14"/>
      <c r="B16" s="15" t="s">
        <v>11</v>
      </c>
      <c r="C16" s="57"/>
      <c r="D16" s="16">
        <v>3</v>
      </c>
      <c r="E16" s="58"/>
    </row>
    <row r="17" spans="1:5" x14ac:dyDescent="0.2">
      <c r="A17" s="14"/>
      <c r="B17" s="15" t="s">
        <v>12</v>
      </c>
      <c r="C17" s="57"/>
      <c r="D17" s="16">
        <v>0</v>
      </c>
      <c r="E17" s="58"/>
    </row>
    <row r="18" spans="1:5" x14ac:dyDescent="0.2">
      <c r="A18" s="14"/>
      <c r="B18" s="15" t="s">
        <v>120</v>
      </c>
      <c r="C18" s="57"/>
      <c r="D18" s="16"/>
      <c r="E18" s="58"/>
    </row>
    <row r="19" spans="1:5" ht="16.5" thickBot="1" x14ac:dyDescent="0.3">
      <c r="A19" s="17" t="s">
        <v>13</v>
      </c>
      <c r="B19" s="18" t="s">
        <v>14</v>
      </c>
      <c r="C19" s="63"/>
      <c r="D19" s="19">
        <f>SUM(D15:D18)</f>
        <v>3.65</v>
      </c>
      <c r="E19" s="64"/>
    </row>
    <row r="20" spans="1:5" s="24" customFormat="1" ht="7.5" thickBot="1" x14ac:dyDescent="0.2">
      <c r="A20" s="32"/>
      <c r="B20" s="33"/>
      <c r="C20" s="79"/>
      <c r="D20" s="35"/>
      <c r="E20" s="34"/>
    </row>
    <row r="21" spans="1:5" ht="17.25" customHeight="1" thickBot="1" x14ac:dyDescent="0.3">
      <c r="A21" s="84" t="s">
        <v>15</v>
      </c>
      <c r="B21" s="65"/>
      <c r="C21" s="65"/>
      <c r="D21" s="36">
        <f>TRUNC(((1+D11/100+D5/100+D7/100)*(1+D9/100)*(1+D13/100)/(1-D19/100)-1)*100,2)</f>
        <v>15.27</v>
      </c>
      <c r="E21" s="37"/>
    </row>
    <row r="22" spans="1:5" s="24" customFormat="1" ht="6.75" x14ac:dyDescent="0.15">
      <c r="A22" s="21"/>
      <c r="B22" s="21"/>
      <c r="C22" s="21"/>
      <c r="D22" s="38"/>
      <c r="E22" s="39"/>
    </row>
    <row r="23" spans="1:5" x14ac:dyDescent="0.2">
      <c r="A23" s="66"/>
      <c r="B23" s="66"/>
      <c r="C23" s="66"/>
      <c r="D23" s="66"/>
      <c r="E23" s="66"/>
    </row>
    <row r="24" spans="1:5" s="82" customFormat="1" ht="15" customHeight="1" x14ac:dyDescent="0.2">
      <c r="A24" s="81" t="s">
        <v>16</v>
      </c>
      <c r="B24"/>
      <c r="D24" s="83"/>
      <c r="E24" s="83"/>
    </row>
    <row r="25" spans="1:5" x14ac:dyDescent="0.2">
      <c r="A25"/>
    </row>
  </sheetData>
  <mergeCells count="1">
    <mergeCell ref="A1:E1"/>
  </mergeCells>
  <conditionalFormatting sqref="D21">
    <cfRule type="cellIs" dxfId="19" priority="31" stopIfTrue="1" operator="greaterThan">
      <formula>30</formula>
    </cfRule>
    <cfRule type="cellIs" dxfId="18" priority="32" stopIfTrue="1" operator="lessThan">
      <formula>0</formula>
    </cfRule>
  </conditionalFormatting>
  <conditionalFormatting sqref="D22">
    <cfRule type="cellIs" dxfId="17" priority="29" stopIfTrue="1" operator="greaterThan">
      <formula>27.84</formula>
    </cfRule>
    <cfRule type="cellIs" dxfId="16" priority="30" stopIfTrue="1" operator="lessThan">
      <formula>0</formula>
    </cfRule>
  </conditionalFormatting>
  <conditionalFormatting sqref="D9">
    <cfRule type="cellIs" dxfId="15" priority="49" stopIfTrue="1" operator="greaterThan">
      <formula>#REF!</formula>
    </cfRule>
    <cfRule type="cellIs" dxfId="14" priority="50" stopIfTrue="1" operator="lessThan">
      <formula>$C$9</formula>
    </cfRule>
  </conditionalFormatting>
  <conditionalFormatting sqref="D9 D11 D13:D14">
    <cfRule type="cellIs" dxfId="13" priority="51" stopIfTrue="1" operator="greaterThan">
      <formula>#REF!</formula>
    </cfRule>
    <cfRule type="cellIs" dxfId="12" priority="52" stopIfTrue="1" operator="lessThan">
      <formula>C9</formula>
    </cfRule>
  </conditionalFormatting>
  <conditionalFormatting sqref="E12">
    <cfRule type="cellIs" dxfId="11" priority="57" stopIfTrue="1" operator="greaterThan">
      <formula>#REF!</formula>
    </cfRule>
    <cfRule type="cellIs" dxfId="10" priority="58" stopIfTrue="1" operator="lessThan">
      <formula>#REF!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19" sqref="D19"/>
    </sheetView>
  </sheetViews>
  <sheetFormatPr defaultRowHeight="15" x14ac:dyDescent="0.2"/>
  <cols>
    <col min="1" max="1" width="15.125" style="1" customWidth="1"/>
    <col min="2" max="2" width="42.125" style="1" bestFit="1" customWidth="1"/>
    <col min="3" max="3" width="13.625" style="80" customWidth="1"/>
    <col min="4" max="5" width="13.625" style="40" customWidth="1"/>
    <col min="6" max="16384" width="9" style="1"/>
  </cols>
  <sheetData>
    <row r="1" spans="1:5" ht="35.25" thickBot="1" x14ac:dyDescent="0.25">
      <c r="A1" s="99" t="s">
        <v>21</v>
      </c>
      <c r="B1" s="100"/>
      <c r="C1" s="100"/>
      <c r="D1" s="100"/>
      <c r="E1" s="101"/>
    </row>
    <row r="2" spans="1:5" ht="16.5" customHeight="1" thickBot="1" x14ac:dyDescent="0.25">
      <c r="A2" s="50"/>
      <c r="B2" s="50"/>
      <c r="C2" s="50"/>
      <c r="D2" s="50"/>
      <c r="E2" s="50"/>
    </row>
    <row r="3" spans="1:5" s="5" customFormat="1" ht="33.75" customHeight="1" thickBot="1" x14ac:dyDescent="0.25">
      <c r="A3" s="51" t="s">
        <v>0</v>
      </c>
      <c r="B3" s="3" t="s">
        <v>1</v>
      </c>
      <c r="C3" s="51" t="s">
        <v>23</v>
      </c>
      <c r="D3" s="4" t="s">
        <v>2</v>
      </c>
      <c r="E3" s="52" t="s">
        <v>24</v>
      </c>
    </row>
    <row r="4" spans="1:5" s="10" customFormat="1" ht="7.5" thickBot="1" x14ac:dyDescent="0.2">
      <c r="A4" s="6"/>
      <c r="B4" s="7"/>
      <c r="C4" s="53"/>
      <c r="D4" s="9"/>
      <c r="E4" s="54"/>
    </row>
    <row r="5" spans="1:5" ht="16.5" thickBot="1" x14ac:dyDescent="0.3">
      <c r="A5" s="25" t="s">
        <v>3</v>
      </c>
      <c r="B5" s="85" t="s">
        <v>19</v>
      </c>
      <c r="C5" s="60">
        <v>0.56000000000000005</v>
      </c>
      <c r="D5" s="27">
        <v>0.85</v>
      </c>
      <c r="E5" s="61">
        <v>0.89</v>
      </c>
    </row>
    <row r="6" spans="1:5" ht="7.5" customHeight="1" thickBot="1" x14ac:dyDescent="0.25">
      <c r="A6" s="20"/>
      <c r="B6" s="21"/>
      <c r="C6" s="59"/>
      <c r="D6" s="22"/>
      <c r="E6" s="23"/>
    </row>
    <row r="7" spans="1:5" ht="16.5" thickBot="1" x14ac:dyDescent="0.3">
      <c r="A7" s="25" t="s">
        <v>17</v>
      </c>
      <c r="B7" s="85" t="s">
        <v>18</v>
      </c>
      <c r="C7" s="60">
        <v>0.3</v>
      </c>
      <c r="D7" s="27">
        <v>0.48</v>
      </c>
      <c r="E7" s="61">
        <v>0.82</v>
      </c>
    </row>
    <row r="8" spans="1:5" s="24" customFormat="1" ht="7.5" thickBot="1" x14ac:dyDescent="0.2">
      <c r="A8" s="20"/>
      <c r="B8" s="21"/>
      <c r="C8" s="59"/>
      <c r="D8" s="22"/>
      <c r="E8" s="23"/>
    </row>
    <row r="9" spans="1:5" ht="16.5" customHeight="1" thickBot="1" x14ac:dyDescent="0.3">
      <c r="A9" s="25" t="s">
        <v>4</v>
      </c>
      <c r="B9" s="85" t="s">
        <v>5</v>
      </c>
      <c r="C9" s="60">
        <v>0.85</v>
      </c>
      <c r="D9" s="27">
        <v>0.85</v>
      </c>
      <c r="E9" s="61">
        <v>1.1100000000000001</v>
      </c>
    </row>
    <row r="10" spans="1:5" s="24" customFormat="1" ht="7.5" thickBot="1" x14ac:dyDescent="0.2">
      <c r="A10" s="20"/>
      <c r="B10" s="21"/>
      <c r="C10" s="59"/>
      <c r="D10" s="22"/>
      <c r="E10" s="28"/>
    </row>
    <row r="11" spans="1:5" ht="16.5" thickBot="1" x14ac:dyDescent="0.3">
      <c r="A11" s="25" t="s">
        <v>6</v>
      </c>
      <c r="B11" s="65" t="s">
        <v>7</v>
      </c>
      <c r="C11" s="60">
        <v>1.5</v>
      </c>
      <c r="D11" s="27">
        <v>3.45</v>
      </c>
      <c r="E11" s="62">
        <v>4.49</v>
      </c>
    </row>
    <row r="12" spans="1:5" s="24" customFormat="1" ht="7.5" thickBot="1" x14ac:dyDescent="0.2">
      <c r="A12" s="20"/>
      <c r="B12" s="21"/>
      <c r="C12" s="59"/>
      <c r="D12" s="22"/>
      <c r="E12" s="29"/>
    </row>
    <row r="13" spans="1:5" ht="16.5" customHeight="1" thickBot="1" x14ac:dyDescent="0.3">
      <c r="A13" s="25" t="s">
        <v>8</v>
      </c>
      <c r="B13" s="65" t="s">
        <v>9</v>
      </c>
      <c r="C13" s="60">
        <v>3.5</v>
      </c>
      <c r="D13" s="27">
        <v>5.1100000000000003</v>
      </c>
      <c r="E13" s="61">
        <v>6.22</v>
      </c>
    </row>
    <row r="14" spans="1:5" s="24" customFormat="1" ht="7.5" thickBot="1" x14ac:dyDescent="0.2">
      <c r="A14" s="20"/>
      <c r="B14" s="21"/>
      <c r="C14" s="67"/>
      <c r="D14" s="30"/>
      <c r="E14" s="31"/>
    </row>
    <row r="15" spans="1:5" x14ac:dyDescent="0.2">
      <c r="A15" s="11"/>
      <c r="B15" s="12" t="s">
        <v>10</v>
      </c>
      <c r="C15" s="55"/>
      <c r="D15" s="13">
        <v>0.65</v>
      </c>
      <c r="E15" s="56"/>
    </row>
    <row r="16" spans="1:5" x14ac:dyDescent="0.2">
      <c r="A16" s="14"/>
      <c r="B16" s="15" t="s">
        <v>11</v>
      </c>
      <c r="C16" s="57"/>
      <c r="D16" s="16">
        <v>3</v>
      </c>
      <c r="E16" s="58"/>
    </row>
    <row r="17" spans="1:5" x14ac:dyDescent="0.2">
      <c r="A17" s="14"/>
      <c r="B17" s="15" t="s">
        <v>12</v>
      </c>
      <c r="C17" s="57"/>
      <c r="D17" s="16">
        <v>0</v>
      </c>
      <c r="E17" s="58"/>
    </row>
    <row r="18" spans="1:5" x14ac:dyDescent="0.2">
      <c r="A18" s="14"/>
      <c r="B18" s="15" t="s">
        <v>120</v>
      </c>
      <c r="C18" s="57"/>
      <c r="D18" s="16">
        <v>4.5</v>
      </c>
      <c r="E18" s="58"/>
    </row>
    <row r="19" spans="1:5" ht="16.5" thickBot="1" x14ac:dyDescent="0.3">
      <c r="A19" s="17" t="s">
        <v>13</v>
      </c>
      <c r="B19" s="18" t="s">
        <v>14</v>
      </c>
      <c r="C19" s="63"/>
      <c r="D19" s="19">
        <f>SUM(D15:D18)</f>
        <v>8.15</v>
      </c>
      <c r="E19" s="64"/>
    </row>
    <row r="20" spans="1:5" s="24" customFormat="1" ht="7.5" thickBot="1" x14ac:dyDescent="0.2">
      <c r="A20" s="32"/>
      <c r="B20" s="33"/>
      <c r="C20" s="79"/>
      <c r="D20" s="35"/>
      <c r="E20" s="34"/>
    </row>
    <row r="21" spans="1:5" ht="17.25" customHeight="1" thickBot="1" x14ac:dyDescent="0.3">
      <c r="A21" s="84" t="s">
        <v>15</v>
      </c>
      <c r="B21" s="65"/>
      <c r="C21" s="65"/>
      <c r="D21" s="36">
        <f>TRUNC(((1+D11/100+D5/100+D7/100)*(1+D9/100)*(1+D13/100)/(1-D19/100)-1)*100,2)</f>
        <v>20.92</v>
      </c>
      <c r="E21" s="37"/>
    </row>
    <row r="22" spans="1:5" s="24" customFormat="1" ht="6.75" x14ac:dyDescent="0.15">
      <c r="A22" s="21"/>
      <c r="B22" s="21"/>
      <c r="C22" s="21"/>
      <c r="D22" s="38"/>
      <c r="E22" s="39"/>
    </row>
    <row r="23" spans="1:5" x14ac:dyDescent="0.2">
      <c r="A23" s="66"/>
      <c r="B23" s="66"/>
      <c r="C23" s="66"/>
      <c r="D23" s="66"/>
      <c r="E23" s="66"/>
    </row>
    <row r="24" spans="1:5" s="82" customFormat="1" ht="15" customHeight="1" x14ac:dyDescent="0.2">
      <c r="A24" s="81" t="s">
        <v>16</v>
      </c>
      <c r="B24"/>
      <c r="D24" s="83"/>
      <c r="E24" s="83"/>
    </row>
    <row r="25" spans="1:5" x14ac:dyDescent="0.2">
      <c r="A25"/>
    </row>
  </sheetData>
  <mergeCells count="1">
    <mergeCell ref="A1:E1"/>
  </mergeCells>
  <conditionalFormatting sqref="D21">
    <cfRule type="cellIs" dxfId="9" priority="3" stopIfTrue="1" operator="greaterThan">
      <formula>30</formula>
    </cfRule>
    <cfRule type="cellIs" dxfId="8" priority="4" stopIfTrue="1" operator="lessThan">
      <formula>0</formula>
    </cfRule>
  </conditionalFormatting>
  <conditionalFormatting sqref="D22">
    <cfRule type="cellIs" dxfId="7" priority="1" stopIfTrue="1" operator="greaterThan">
      <formula>27.84</formula>
    </cfRule>
    <cfRule type="cellIs" dxfId="6" priority="2" stopIfTrue="1" operator="lessThan">
      <formula>0</formula>
    </cfRule>
  </conditionalFormatting>
  <conditionalFormatting sqref="D9">
    <cfRule type="cellIs" dxfId="5" priority="5" stopIfTrue="1" operator="greaterThan">
      <formula>#REF!</formula>
    </cfRule>
    <cfRule type="cellIs" dxfId="4" priority="6" stopIfTrue="1" operator="lessThan">
      <formula>$C$9</formula>
    </cfRule>
  </conditionalFormatting>
  <conditionalFormatting sqref="D9 D11 D13:D14">
    <cfRule type="cellIs" dxfId="3" priority="7" stopIfTrue="1" operator="greaterThan">
      <formula>#REF!</formula>
    </cfRule>
    <cfRule type="cellIs" dxfId="2" priority="8" stopIfTrue="1" operator="lessThan">
      <formula>C9</formula>
    </cfRule>
  </conditionalFormatting>
  <conditionalFormatting sqref="E12">
    <cfRule type="cellIs" dxfId="1" priority="9" stopIfTrue="1" operator="greaterThan">
      <formula>#REF!</formula>
    </cfRule>
    <cfRule type="cellIs" dxfId="0" priority="10" stopIfTrue="1" operator="lessThan">
      <formula>#REF!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P84"/>
  <sheetViews>
    <sheetView workbookViewId="0">
      <pane ySplit="1" topLeftCell="A53" activePane="bottomLeft" state="frozen"/>
      <selection pane="bottomLeft" activeCell="B84" sqref="B84"/>
    </sheetView>
  </sheetViews>
  <sheetFormatPr defaultRowHeight="15" x14ac:dyDescent="0.25"/>
  <cols>
    <col min="1" max="1" width="32" style="88" customWidth="1"/>
    <col min="2" max="2" width="6.5" style="92" bestFit="1" customWidth="1"/>
    <col min="3" max="4" width="9.625" style="92" bestFit="1" customWidth="1"/>
    <col min="5" max="256" width="9" style="88"/>
    <col min="257" max="257" width="32" style="88" customWidth="1"/>
    <col min="258" max="258" width="6.5" style="88" bestFit="1" customWidth="1"/>
    <col min="259" max="260" width="9.625" style="88" bestFit="1" customWidth="1"/>
    <col min="261" max="512" width="9" style="88"/>
    <col min="513" max="513" width="32" style="88" customWidth="1"/>
    <col min="514" max="514" width="6.5" style="88" bestFit="1" customWidth="1"/>
    <col min="515" max="516" width="9.625" style="88" bestFit="1" customWidth="1"/>
    <col min="517" max="768" width="9" style="88"/>
    <col min="769" max="769" width="32" style="88" customWidth="1"/>
    <col min="770" max="770" width="6.5" style="88" bestFit="1" customWidth="1"/>
    <col min="771" max="772" width="9.625" style="88" bestFit="1" customWidth="1"/>
    <col min="773" max="1024" width="9" style="88"/>
    <col min="1025" max="1025" width="32" style="88" customWidth="1"/>
    <col min="1026" max="1026" width="6.5" style="88" bestFit="1" customWidth="1"/>
    <col min="1027" max="1028" width="9.625" style="88" bestFit="1" customWidth="1"/>
    <col min="1029" max="1280" width="9" style="88"/>
    <col min="1281" max="1281" width="32" style="88" customWidth="1"/>
    <col min="1282" max="1282" width="6.5" style="88" bestFit="1" customWidth="1"/>
    <col min="1283" max="1284" width="9.625" style="88" bestFit="1" customWidth="1"/>
    <col min="1285" max="1536" width="9" style="88"/>
    <col min="1537" max="1537" width="32" style="88" customWidth="1"/>
    <col min="1538" max="1538" width="6.5" style="88" bestFit="1" customWidth="1"/>
    <col min="1539" max="1540" width="9.625" style="88" bestFit="1" customWidth="1"/>
    <col min="1541" max="1792" width="9" style="88"/>
    <col min="1793" max="1793" width="32" style="88" customWidth="1"/>
    <col min="1794" max="1794" width="6.5" style="88" bestFit="1" customWidth="1"/>
    <col min="1795" max="1796" width="9.625" style="88" bestFit="1" customWidth="1"/>
    <col min="1797" max="2048" width="9" style="88"/>
    <col min="2049" max="2049" width="32" style="88" customWidth="1"/>
    <col min="2050" max="2050" width="6.5" style="88" bestFit="1" customWidth="1"/>
    <col min="2051" max="2052" width="9.625" style="88" bestFit="1" customWidth="1"/>
    <col min="2053" max="2304" width="9" style="88"/>
    <col min="2305" max="2305" width="32" style="88" customWidth="1"/>
    <col min="2306" max="2306" width="6.5" style="88" bestFit="1" customWidth="1"/>
    <col min="2307" max="2308" width="9.625" style="88" bestFit="1" customWidth="1"/>
    <col min="2309" max="2560" width="9" style="88"/>
    <col min="2561" max="2561" width="32" style="88" customWidth="1"/>
    <col min="2562" max="2562" width="6.5" style="88" bestFit="1" customWidth="1"/>
    <col min="2563" max="2564" width="9.625" style="88" bestFit="1" customWidth="1"/>
    <col min="2565" max="2816" width="9" style="88"/>
    <col min="2817" max="2817" width="32" style="88" customWidth="1"/>
    <col min="2818" max="2818" width="6.5" style="88" bestFit="1" customWidth="1"/>
    <col min="2819" max="2820" width="9.625" style="88" bestFit="1" customWidth="1"/>
    <col min="2821" max="3072" width="9" style="88"/>
    <col min="3073" max="3073" width="32" style="88" customWidth="1"/>
    <col min="3074" max="3074" width="6.5" style="88" bestFit="1" customWidth="1"/>
    <col min="3075" max="3076" width="9.625" style="88" bestFit="1" customWidth="1"/>
    <col min="3077" max="3328" width="9" style="88"/>
    <col min="3329" max="3329" width="32" style="88" customWidth="1"/>
    <col min="3330" max="3330" width="6.5" style="88" bestFit="1" customWidth="1"/>
    <col min="3331" max="3332" width="9.625" style="88" bestFit="1" customWidth="1"/>
    <col min="3333" max="3584" width="9" style="88"/>
    <col min="3585" max="3585" width="32" style="88" customWidth="1"/>
    <col min="3586" max="3586" width="6.5" style="88" bestFit="1" customWidth="1"/>
    <col min="3587" max="3588" width="9.625" style="88" bestFit="1" customWidth="1"/>
    <col min="3589" max="3840" width="9" style="88"/>
    <col min="3841" max="3841" width="32" style="88" customWidth="1"/>
    <col min="3842" max="3842" width="6.5" style="88" bestFit="1" customWidth="1"/>
    <col min="3843" max="3844" width="9.625" style="88" bestFit="1" customWidth="1"/>
    <col min="3845" max="4096" width="9" style="88"/>
    <col min="4097" max="4097" width="32" style="88" customWidth="1"/>
    <col min="4098" max="4098" width="6.5" style="88" bestFit="1" customWidth="1"/>
    <col min="4099" max="4100" width="9.625" style="88" bestFit="1" customWidth="1"/>
    <col min="4101" max="4352" width="9" style="88"/>
    <col min="4353" max="4353" width="32" style="88" customWidth="1"/>
    <col min="4354" max="4354" width="6.5" style="88" bestFit="1" customWidth="1"/>
    <col min="4355" max="4356" width="9.625" style="88" bestFit="1" customWidth="1"/>
    <col min="4357" max="4608" width="9" style="88"/>
    <col min="4609" max="4609" width="32" style="88" customWidth="1"/>
    <col min="4610" max="4610" width="6.5" style="88" bestFit="1" customWidth="1"/>
    <col min="4611" max="4612" width="9.625" style="88" bestFit="1" customWidth="1"/>
    <col min="4613" max="4864" width="9" style="88"/>
    <col min="4865" max="4865" width="32" style="88" customWidth="1"/>
    <col min="4866" max="4866" width="6.5" style="88" bestFit="1" customWidth="1"/>
    <col min="4867" max="4868" width="9.625" style="88" bestFit="1" customWidth="1"/>
    <col min="4869" max="5120" width="9" style="88"/>
    <col min="5121" max="5121" width="32" style="88" customWidth="1"/>
    <col min="5122" max="5122" width="6.5" style="88" bestFit="1" customWidth="1"/>
    <col min="5123" max="5124" width="9.625" style="88" bestFit="1" customWidth="1"/>
    <col min="5125" max="5376" width="9" style="88"/>
    <col min="5377" max="5377" width="32" style="88" customWidth="1"/>
    <col min="5378" max="5378" width="6.5" style="88" bestFit="1" customWidth="1"/>
    <col min="5379" max="5380" width="9.625" style="88" bestFit="1" customWidth="1"/>
    <col min="5381" max="5632" width="9" style="88"/>
    <col min="5633" max="5633" width="32" style="88" customWidth="1"/>
    <col min="5634" max="5634" width="6.5" style="88" bestFit="1" customWidth="1"/>
    <col min="5635" max="5636" width="9.625" style="88" bestFit="1" customWidth="1"/>
    <col min="5637" max="5888" width="9" style="88"/>
    <col min="5889" max="5889" width="32" style="88" customWidth="1"/>
    <col min="5890" max="5890" width="6.5" style="88" bestFit="1" customWidth="1"/>
    <col min="5891" max="5892" width="9.625" style="88" bestFit="1" customWidth="1"/>
    <col min="5893" max="6144" width="9" style="88"/>
    <col min="6145" max="6145" width="32" style="88" customWidth="1"/>
    <col min="6146" max="6146" width="6.5" style="88" bestFit="1" customWidth="1"/>
    <col min="6147" max="6148" width="9.625" style="88" bestFit="1" customWidth="1"/>
    <col min="6149" max="6400" width="9" style="88"/>
    <col min="6401" max="6401" width="32" style="88" customWidth="1"/>
    <col min="6402" max="6402" width="6.5" style="88" bestFit="1" customWidth="1"/>
    <col min="6403" max="6404" width="9.625" style="88" bestFit="1" customWidth="1"/>
    <col min="6405" max="6656" width="9" style="88"/>
    <col min="6657" max="6657" width="32" style="88" customWidth="1"/>
    <col min="6658" max="6658" width="6.5" style="88" bestFit="1" customWidth="1"/>
    <col min="6659" max="6660" width="9.625" style="88" bestFit="1" customWidth="1"/>
    <col min="6661" max="6912" width="9" style="88"/>
    <col min="6913" max="6913" width="32" style="88" customWidth="1"/>
    <col min="6914" max="6914" width="6.5" style="88" bestFit="1" customWidth="1"/>
    <col min="6915" max="6916" width="9.625" style="88" bestFit="1" customWidth="1"/>
    <col min="6917" max="7168" width="9" style="88"/>
    <col min="7169" max="7169" width="32" style="88" customWidth="1"/>
    <col min="7170" max="7170" width="6.5" style="88" bestFit="1" customWidth="1"/>
    <col min="7171" max="7172" width="9.625" style="88" bestFit="1" customWidth="1"/>
    <col min="7173" max="7424" width="9" style="88"/>
    <col min="7425" max="7425" width="32" style="88" customWidth="1"/>
    <col min="7426" max="7426" width="6.5" style="88" bestFit="1" customWidth="1"/>
    <col min="7427" max="7428" width="9.625" style="88" bestFit="1" customWidth="1"/>
    <col min="7429" max="7680" width="9" style="88"/>
    <col min="7681" max="7681" width="32" style="88" customWidth="1"/>
    <col min="7682" max="7682" width="6.5" style="88" bestFit="1" customWidth="1"/>
    <col min="7683" max="7684" width="9.625" style="88" bestFit="1" customWidth="1"/>
    <col min="7685" max="7936" width="9" style="88"/>
    <col min="7937" max="7937" width="32" style="88" customWidth="1"/>
    <col min="7938" max="7938" width="6.5" style="88" bestFit="1" customWidth="1"/>
    <col min="7939" max="7940" width="9.625" style="88" bestFit="1" customWidth="1"/>
    <col min="7941" max="8192" width="9" style="88"/>
    <col min="8193" max="8193" width="32" style="88" customWidth="1"/>
    <col min="8194" max="8194" width="6.5" style="88" bestFit="1" customWidth="1"/>
    <col min="8195" max="8196" width="9.625" style="88" bestFit="1" customWidth="1"/>
    <col min="8197" max="8448" width="9" style="88"/>
    <col min="8449" max="8449" width="32" style="88" customWidth="1"/>
    <col min="8450" max="8450" width="6.5" style="88" bestFit="1" customWidth="1"/>
    <col min="8451" max="8452" width="9.625" style="88" bestFit="1" customWidth="1"/>
    <col min="8453" max="8704" width="9" style="88"/>
    <col min="8705" max="8705" width="32" style="88" customWidth="1"/>
    <col min="8706" max="8706" width="6.5" style="88" bestFit="1" customWidth="1"/>
    <col min="8707" max="8708" width="9.625" style="88" bestFit="1" customWidth="1"/>
    <col min="8709" max="8960" width="9" style="88"/>
    <col min="8961" max="8961" width="32" style="88" customWidth="1"/>
    <col min="8962" max="8962" width="6.5" style="88" bestFit="1" customWidth="1"/>
    <col min="8963" max="8964" width="9.625" style="88" bestFit="1" customWidth="1"/>
    <col min="8965" max="9216" width="9" style="88"/>
    <col min="9217" max="9217" width="32" style="88" customWidth="1"/>
    <col min="9218" max="9218" width="6.5" style="88" bestFit="1" customWidth="1"/>
    <col min="9219" max="9220" width="9.625" style="88" bestFit="1" customWidth="1"/>
    <col min="9221" max="9472" width="9" style="88"/>
    <col min="9473" max="9473" width="32" style="88" customWidth="1"/>
    <col min="9474" max="9474" width="6.5" style="88" bestFit="1" customWidth="1"/>
    <col min="9475" max="9476" width="9.625" style="88" bestFit="1" customWidth="1"/>
    <col min="9477" max="9728" width="9" style="88"/>
    <col min="9729" max="9729" width="32" style="88" customWidth="1"/>
    <col min="9730" max="9730" width="6.5" style="88" bestFit="1" customWidth="1"/>
    <col min="9731" max="9732" width="9.625" style="88" bestFit="1" customWidth="1"/>
    <col min="9733" max="9984" width="9" style="88"/>
    <col min="9985" max="9985" width="32" style="88" customWidth="1"/>
    <col min="9986" max="9986" width="6.5" style="88" bestFit="1" customWidth="1"/>
    <col min="9987" max="9988" width="9.625" style="88" bestFit="1" customWidth="1"/>
    <col min="9989" max="10240" width="9" style="88"/>
    <col min="10241" max="10241" width="32" style="88" customWidth="1"/>
    <col min="10242" max="10242" width="6.5" style="88" bestFit="1" customWidth="1"/>
    <col min="10243" max="10244" width="9.625" style="88" bestFit="1" customWidth="1"/>
    <col min="10245" max="10496" width="9" style="88"/>
    <col min="10497" max="10497" width="32" style="88" customWidth="1"/>
    <col min="10498" max="10498" width="6.5" style="88" bestFit="1" customWidth="1"/>
    <col min="10499" max="10500" width="9.625" style="88" bestFit="1" customWidth="1"/>
    <col min="10501" max="10752" width="9" style="88"/>
    <col min="10753" max="10753" width="32" style="88" customWidth="1"/>
    <col min="10754" max="10754" width="6.5" style="88" bestFit="1" customWidth="1"/>
    <col min="10755" max="10756" width="9.625" style="88" bestFit="1" customWidth="1"/>
    <col min="10757" max="11008" width="9" style="88"/>
    <col min="11009" max="11009" width="32" style="88" customWidth="1"/>
    <col min="11010" max="11010" width="6.5" style="88" bestFit="1" customWidth="1"/>
    <col min="11011" max="11012" width="9.625" style="88" bestFit="1" customWidth="1"/>
    <col min="11013" max="11264" width="9" style="88"/>
    <col min="11265" max="11265" width="32" style="88" customWidth="1"/>
    <col min="11266" max="11266" width="6.5" style="88" bestFit="1" customWidth="1"/>
    <col min="11267" max="11268" width="9.625" style="88" bestFit="1" customWidth="1"/>
    <col min="11269" max="11520" width="9" style="88"/>
    <col min="11521" max="11521" width="32" style="88" customWidth="1"/>
    <col min="11522" max="11522" width="6.5" style="88" bestFit="1" customWidth="1"/>
    <col min="11523" max="11524" width="9.625" style="88" bestFit="1" customWidth="1"/>
    <col min="11525" max="11776" width="9" style="88"/>
    <col min="11777" max="11777" width="32" style="88" customWidth="1"/>
    <col min="11778" max="11778" width="6.5" style="88" bestFit="1" customWidth="1"/>
    <col min="11779" max="11780" width="9.625" style="88" bestFit="1" customWidth="1"/>
    <col min="11781" max="12032" width="9" style="88"/>
    <col min="12033" max="12033" width="32" style="88" customWidth="1"/>
    <col min="12034" max="12034" width="6.5" style="88" bestFit="1" customWidth="1"/>
    <col min="12035" max="12036" width="9.625" style="88" bestFit="1" customWidth="1"/>
    <col min="12037" max="12288" width="9" style="88"/>
    <col min="12289" max="12289" width="32" style="88" customWidth="1"/>
    <col min="12290" max="12290" width="6.5" style="88" bestFit="1" customWidth="1"/>
    <col min="12291" max="12292" width="9.625" style="88" bestFit="1" customWidth="1"/>
    <col min="12293" max="12544" width="9" style="88"/>
    <col min="12545" max="12545" width="32" style="88" customWidth="1"/>
    <col min="12546" max="12546" width="6.5" style="88" bestFit="1" customWidth="1"/>
    <col min="12547" max="12548" width="9.625" style="88" bestFit="1" customWidth="1"/>
    <col min="12549" max="12800" width="9" style="88"/>
    <col min="12801" max="12801" width="32" style="88" customWidth="1"/>
    <col min="12802" max="12802" width="6.5" style="88" bestFit="1" customWidth="1"/>
    <col min="12803" max="12804" width="9.625" style="88" bestFit="1" customWidth="1"/>
    <col min="12805" max="13056" width="9" style="88"/>
    <col min="13057" max="13057" width="32" style="88" customWidth="1"/>
    <col min="13058" max="13058" width="6.5" style="88" bestFit="1" customWidth="1"/>
    <col min="13059" max="13060" width="9.625" style="88" bestFit="1" customWidth="1"/>
    <col min="13061" max="13312" width="9" style="88"/>
    <col min="13313" max="13313" width="32" style="88" customWidth="1"/>
    <col min="13314" max="13314" width="6.5" style="88" bestFit="1" customWidth="1"/>
    <col min="13315" max="13316" width="9.625" style="88" bestFit="1" customWidth="1"/>
    <col min="13317" max="13568" width="9" style="88"/>
    <col min="13569" max="13569" width="32" style="88" customWidth="1"/>
    <col min="13570" max="13570" width="6.5" style="88" bestFit="1" customWidth="1"/>
    <col min="13571" max="13572" width="9.625" style="88" bestFit="1" customWidth="1"/>
    <col min="13573" max="13824" width="9" style="88"/>
    <col min="13825" max="13825" width="32" style="88" customWidth="1"/>
    <col min="13826" max="13826" width="6.5" style="88" bestFit="1" customWidth="1"/>
    <col min="13827" max="13828" width="9.625" style="88" bestFit="1" customWidth="1"/>
    <col min="13829" max="14080" width="9" style="88"/>
    <col min="14081" max="14081" width="32" style="88" customWidth="1"/>
    <col min="14082" max="14082" width="6.5" style="88" bestFit="1" customWidth="1"/>
    <col min="14083" max="14084" width="9.625" style="88" bestFit="1" customWidth="1"/>
    <col min="14085" max="14336" width="9" style="88"/>
    <col min="14337" max="14337" width="32" style="88" customWidth="1"/>
    <col min="14338" max="14338" width="6.5" style="88" bestFit="1" customWidth="1"/>
    <col min="14339" max="14340" width="9.625" style="88" bestFit="1" customWidth="1"/>
    <col min="14341" max="14592" width="9" style="88"/>
    <col min="14593" max="14593" width="32" style="88" customWidth="1"/>
    <col min="14594" max="14594" width="6.5" style="88" bestFit="1" customWidth="1"/>
    <col min="14595" max="14596" width="9.625" style="88" bestFit="1" customWidth="1"/>
    <col min="14597" max="14848" width="9" style="88"/>
    <col min="14849" max="14849" width="32" style="88" customWidth="1"/>
    <col min="14850" max="14850" width="6.5" style="88" bestFit="1" customWidth="1"/>
    <col min="14851" max="14852" width="9.625" style="88" bestFit="1" customWidth="1"/>
    <col min="14853" max="15104" width="9" style="88"/>
    <col min="15105" max="15105" width="32" style="88" customWidth="1"/>
    <col min="15106" max="15106" width="6.5" style="88" bestFit="1" customWidth="1"/>
    <col min="15107" max="15108" width="9.625" style="88" bestFit="1" customWidth="1"/>
    <col min="15109" max="15360" width="9" style="88"/>
    <col min="15361" max="15361" width="32" style="88" customWidth="1"/>
    <col min="15362" max="15362" width="6.5" style="88" bestFit="1" customWidth="1"/>
    <col min="15363" max="15364" width="9.625" style="88" bestFit="1" customWidth="1"/>
    <col min="15365" max="15616" width="9" style="88"/>
    <col min="15617" max="15617" width="32" style="88" customWidth="1"/>
    <col min="15618" max="15618" width="6.5" style="88" bestFit="1" customWidth="1"/>
    <col min="15619" max="15620" width="9.625" style="88" bestFit="1" customWidth="1"/>
    <col min="15621" max="15872" width="9" style="88"/>
    <col min="15873" max="15873" width="32" style="88" customWidth="1"/>
    <col min="15874" max="15874" width="6.5" style="88" bestFit="1" customWidth="1"/>
    <col min="15875" max="15876" width="9.625" style="88" bestFit="1" customWidth="1"/>
    <col min="15877" max="16128" width="9" style="88"/>
    <col min="16129" max="16129" width="32" style="88" customWidth="1"/>
    <col min="16130" max="16130" width="6.5" style="88" bestFit="1" customWidth="1"/>
    <col min="16131" max="16132" width="9.625" style="88" bestFit="1" customWidth="1"/>
    <col min="16133" max="16384" width="9" style="88"/>
  </cols>
  <sheetData>
    <row r="1" spans="1:16" x14ac:dyDescent="0.25">
      <c r="A1" s="86" t="s">
        <v>26</v>
      </c>
      <c r="B1" s="87" t="s">
        <v>27</v>
      </c>
      <c r="C1" s="87" t="s">
        <v>28</v>
      </c>
      <c r="D1" s="87" t="s">
        <v>29</v>
      </c>
      <c r="F1" s="87" t="s">
        <v>30</v>
      </c>
      <c r="G1" s="87" t="s">
        <v>31</v>
      </c>
      <c r="H1" s="87" t="s">
        <v>32</v>
      </c>
      <c r="I1" s="87" t="s">
        <v>33</v>
      </c>
      <c r="J1" s="87" t="s">
        <v>34</v>
      </c>
      <c r="K1" s="87" t="s">
        <v>10</v>
      </c>
      <c r="L1" s="87" t="s">
        <v>11</v>
      </c>
      <c r="M1" s="87" t="s">
        <v>35</v>
      </c>
      <c r="N1" s="87" t="s">
        <v>22</v>
      </c>
      <c r="O1" s="87" t="s">
        <v>36</v>
      </c>
      <c r="P1" s="87" t="s">
        <v>37</v>
      </c>
    </row>
    <row r="2" spans="1:16" x14ac:dyDescent="0.25">
      <c r="A2" s="89" t="s">
        <v>38</v>
      </c>
      <c r="B2" s="90">
        <v>0.05</v>
      </c>
      <c r="C2" s="90">
        <v>0.4</v>
      </c>
      <c r="D2" s="90">
        <f>B2*C2</f>
        <v>2.0000000000000004E-2</v>
      </c>
      <c r="E2" s="88">
        <f>D2*100</f>
        <v>2.0000000000000004</v>
      </c>
      <c r="F2" s="91">
        <v>5.5999999999999999E-3</v>
      </c>
      <c r="G2" s="91">
        <v>3.5999999999999999E-3</v>
      </c>
      <c r="H2" s="91">
        <v>1.04E-2</v>
      </c>
      <c r="I2" s="91">
        <v>3.7999999999999999E-2</v>
      </c>
      <c r="J2" s="91">
        <v>7.2999999999999995E-2</v>
      </c>
      <c r="K2" s="91">
        <v>6.4999999999999997E-3</v>
      </c>
      <c r="L2" s="91">
        <v>0.03</v>
      </c>
      <c r="M2" s="91">
        <f>D2</f>
        <v>2.0000000000000004E-2</v>
      </c>
      <c r="N2" s="91">
        <v>0</v>
      </c>
      <c r="O2" s="91">
        <f>SUM(K2:N2)</f>
        <v>5.6500000000000002E-2</v>
      </c>
      <c r="P2" s="91">
        <f>TRUNC((((1+I2+F2+G2)*(1+H2)*(1+J2))/(1-O2)-1),4)</f>
        <v>0.20330000000000001</v>
      </c>
    </row>
    <row r="3" spans="1:16" x14ac:dyDescent="0.25">
      <c r="A3" s="94" t="s">
        <v>39</v>
      </c>
      <c r="B3" s="95">
        <v>0.05</v>
      </c>
      <c r="C3" s="90">
        <v>0.4</v>
      </c>
      <c r="D3" s="90">
        <f t="shared" ref="D3:D65" si="0">B3*C3</f>
        <v>2.0000000000000004E-2</v>
      </c>
      <c r="E3" s="88">
        <f t="shared" ref="E3:E66" si="1">D3*100</f>
        <v>2.0000000000000004</v>
      </c>
      <c r="F3" s="91">
        <v>5.5999999999999999E-3</v>
      </c>
      <c r="G3" s="91">
        <v>3.5999999999999999E-3</v>
      </c>
      <c r="H3" s="91">
        <v>1.04E-2</v>
      </c>
      <c r="I3" s="91">
        <v>3.7999999999999999E-2</v>
      </c>
      <c r="J3" s="91">
        <v>7.2999999999999995E-2</v>
      </c>
      <c r="K3" s="91">
        <v>6.4999999999999997E-3</v>
      </c>
      <c r="L3" s="91">
        <v>0.03</v>
      </c>
      <c r="M3" s="91">
        <f t="shared" ref="M3:M66" si="2">D3</f>
        <v>2.0000000000000004E-2</v>
      </c>
      <c r="N3" s="91">
        <v>0</v>
      </c>
      <c r="O3" s="91">
        <f t="shared" ref="O3:O66" si="3">SUM(K3:N3)</f>
        <v>5.6500000000000002E-2</v>
      </c>
      <c r="P3" s="91">
        <f t="shared" ref="P3:P66" si="4">TRUNC((((1+I3+F3+G3)*(1+H3)*(1+J3))/(1-O3)-1),4)</f>
        <v>0.20330000000000001</v>
      </c>
    </row>
    <row r="4" spans="1:16" x14ac:dyDescent="0.25">
      <c r="A4" s="89" t="s">
        <v>40</v>
      </c>
      <c r="B4" s="90">
        <v>0.05</v>
      </c>
      <c r="C4" s="97">
        <v>0.5</v>
      </c>
      <c r="D4" s="90">
        <f t="shared" si="0"/>
        <v>2.5000000000000001E-2</v>
      </c>
      <c r="E4" s="88">
        <f t="shared" si="1"/>
        <v>2.5</v>
      </c>
      <c r="F4" s="91">
        <v>5.5999999999999999E-3</v>
      </c>
      <c r="G4" s="91">
        <v>3.5999999999999999E-3</v>
      </c>
      <c r="H4" s="91">
        <v>1.04E-2</v>
      </c>
      <c r="I4" s="91">
        <v>3.7999999999999999E-2</v>
      </c>
      <c r="J4" s="91">
        <v>7.2999999999999995E-2</v>
      </c>
      <c r="K4" s="91">
        <v>6.4999999999999997E-3</v>
      </c>
      <c r="L4" s="91">
        <v>0.03</v>
      </c>
      <c r="M4" s="91">
        <f t="shared" si="2"/>
        <v>2.5000000000000001E-2</v>
      </c>
      <c r="N4" s="91">
        <v>0</v>
      </c>
      <c r="O4" s="91">
        <f t="shared" si="3"/>
        <v>6.1499999999999999E-2</v>
      </c>
      <c r="P4" s="91">
        <f t="shared" si="4"/>
        <v>0.2097</v>
      </c>
    </row>
    <row r="5" spans="1:16" x14ac:dyDescent="0.25">
      <c r="A5" s="89" t="s">
        <v>41</v>
      </c>
      <c r="B5" s="90">
        <v>0.05</v>
      </c>
      <c r="C5" s="90">
        <v>0.4</v>
      </c>
      <c r="D5" s="90">
        <f t="shared" si="0"/>
        <v>2.0000000000000004E-2</v>
      </c>
      <c r="E5" s="88">
        <f t="shared" si="1"/>
        <v>2.0000000000000004</v>
      </c>
      <c r="F5" s="91">
        <v>5.5999999999999999E-3</v>
      </c>
      <c r="G5" s="91">
        <v>3.5999999999999999E-3</v>
      </c>
      <c r="H5" s="91">
        <v>1.04E-2</v>
      </c>
      <c r="I5" s="91">
        <v>3.7999999999999999E-2</v>
      </c>
      <c r="J5" s="91">
        <v>7.2999999999999995E-2</v>
      </c>
      <c r="K5" s="91">
        <v>6.4999999999999997E-3</v>
      </c>
      <c r="L5" s="91">
        <v>0.03</v>
      </c>
      <c r="M5" s="91">
        <f t="shared" si="2"/>
        <v>2.0000000000000004E-2</v>
      </c>
      <c r="N5" s="91">
        <v>0</v>
      </c>
      <c r="O5" s="91">
        <f t="shared" si="3"/>
        <v>5.6500000000000002E-2</v>
      </c>
      <c r="P5" s="91">
        <f t="shared" si="4"/>
        <v>0.20330000000000001</v>
      </c>
    </row>
    <row r="6" spans="1:16" x14ac:dyDescent="0.25">
      <c r="A6" s="89" t="s">
        <v>42</v>
      </c>
      <c r="B6" s="90">
        <v>0.05</v>
      </c>
      <c r="C6" s="90">
        <v>0.4</v>
      </c>
      <c r="D6" s="90">
        <f t="shared" si="0"/>
        <v>2.0000000000000004E-2</v>
      </c>
      <c r="E6" s="88">
        <f t="shared" si="1"/>
        <v>2.0000000000000004</v>
      </c>
      <c r="F6" s="91">
        <v>5.5999999999999999E-3</v>
      </c>
      <c r="G6" s="91">
        <v>3.5999999999999999E-3</v>
      </c>
      <c r="H6" s="91">
        <v>1.04E-2</v>
      </c>
      <c r="I6" s="91">
        <v>3.7999999999999999E-2</v>
      </c>
      <c r="J6" s="91">
        <v>7.2999999999999995E-2</v>
      </c>
      <c r="K6" s="91">
        <v>6.4999999999999997E-3</v>
      </c>
      <c r="L6" s="91">
        <v>0.03</v>
      </c>
      <c r="M6" s="91">
        <f t="shared" si="2"/>
        <v>2.0000000000000004E-2</v>
      </c>
      <c r="N6" s="91">
        <v>0</v>
      </c>
      <c r="O6" s="91">
        <f t="shared" si="3"/>
        <v>5.6500000000000002E-2</v>
      </c>
      <c r="P6" s="91">
        <f t="shared" si="4"/>
        <v>0.20330000000000001</v>
      </c>
    </row>
    <row r="7" spans="1:16" x14ac:dyDescent="0.25">
      <c r="A7" s="89" t="s">
        <v>43</v>
      </c>
      <c r="B7" s="90">
        <v>0.05</v>
      </c>
      <c r="C7" s="90">
        <v>0.4</v>
      </c>
      <c r="D7" s="90">
        <f t="shared" si="0"/>
        <v>2.0000000000000004E-2</v>
      </c>
      <c r="E7" s="88">
        <f t="shared" si="1"/>
        <v>2.0000000000000004</v>
      </c>
      <c r="F7" s="91">
        <v>5.5999999999999999E-3</v>
      </c>
      <c r="G7" s="91">
        <v>3.5999999999999999E-3</v>
      </c>
      <c r="H7" s="91">
        <v>1.04E-2</v>
      </c>
      <c r="I7" s="91">
        <v>3.7999999999999999E-2</v>
      </c>
      <c r="J7" s="91">
        <v>7.2999999999999995E-2</v>
      </c>
      <c r="K7" s="91">
        <v>6.4999999999999997E-3</v>
      </c>
      <c r="L7" s="91">
        <v>0.03</v>
      </c>
      <c r="M7" s="91">
        <f t="shared" si="2"/>
        <v>2.0000000000000004E-2</v>
      </c>
      <c r="N7" s="91">
        <v>0</v>
      </c>
      <c r="O7" s="91">
        <f t="shared" si="3"/>
        <v>5.6500000000000002E-2</v>
      </c>
      <c r="P7" s="91">
        <f t="shared" si="4"/>
        <v>0.20330000000000001</v>
      </c>
    </row>
    <row r="8" spans="1:16" x14ac:dyDescent="0.25">
      <c r="A8" s="89" t="s">
        <v>44</v>
      </c>
      <c r="B8" s="90">
        <v>0.05</v>
      </c>
      <c r="C8" s="90">
        <v>0.4</v>
      </c>
      <c r="D8" s="90">
        <f t="shared" si="0"/>
        <v>2.0000000000000004E-2</v>
      </c>
      <c r="E8" s="88">
        <f t="shared" si="1"/>
        <v>2.0000000000000004</v>
      </c>
      <c r="F8" s="91">
        <v>5.5999999999999999E-3</v>
      </c>
      <c r="G8" s="91">
        <v>3.5999999999999999E-3</v>
      </c>
      <c r="H8" s="91">
        <v>1.04E-2</v>
      </c>
      <c r="I8" s="91">
        <v>3.7999999999999999E-2</v>
      </c>
      <c r="J8" s="91">
        <v>7.2999999999999995E-2</v>
      </c>
      <c r="K8" s="91">
        <v>6.4999999999999997E-3</v>
      </c>
      <c r="L8" s="91">
        <v>0.03</v>
      </c>
      <c r="M8" s="91">
        <f t="shared" si="2"/>
        <v>2.0000000000000004E-2</v>
      </c>
      <c r="N8" s="91">
        <v>0</v>
      </c>
      <c r="O8" s="91">
        <f t="shared" si="3"/>
        <v>5.6500000000000002E-2</v>
      </c>
      <c r="P8" s="91">
        <f t="shared" si="4"/>
        <v>0.20330000000000001</v>
      </c>
    </row>
    <row r="9" spans="1:16" x14ac:dyDescent="0.25">
      <c r="A9" s="89" t="s">
        <v>45</v>
      </c>
      <c r="B9" s="90">
        <v>0.05</v>
      </c>
      <c r="C9" s="90">
        <v>0.4</v>
      </c>
      <c r="D9" s="90">
        <f t="shared" si="0"/>
        <v>2.0000000000000004E-2</v>
      </c>
      <c r="E9" s="88">
        <f t="shared" si="1"/>
        <v>2.0000000000000004</v>
      </c>
      <c r="F9" s="91">
        <v>5.5999999999999999E-3</v>
      </c>
      <c r="G9" s="91">
        <v>3.5999999999999999E-3</v>
      </c>
      <c r="H9" s="91">
        <v>1.04E-2</v>
      </c>
      <c r="I9" s="91">
        <v>3.7999999999999999E-2</v>
      </c>
      <c r="J9" s="91">
        <v>7.2999999999999995E-2</v>
      </c>
      <c r="K9" s="91">
        <v>6.4999999999999997E-3</v>
      </c>
      <c r="L9" s="91">
        <v>0.03</v>
      </c>
      <c r="M9" s="91">
        <f t="shared" si="2"/>
        <v>2.0000000000000004E-2</v>
      </c>
      <c r="N9" s="91">
        <v>0</v>
      </c>
      <c r="O9" s="91">
        <f t="shared" si="3"/>
        <v>5.6500000000000002E-2</v>
      </c>
      <c r="P9" s="91">
        <f t="shared" si="4"/>
        <v>0.20330000000000001</v>
      </c>
    </row>
    <row r="10" spans="1:16" x14ac:dyDescent="0.25">
      <c r="A10" s="89" t="s">
        <v>46</v>
      </c>
      <c r="B10" s="90">
        <v>0.05</v>
      </c>
      <c r="C10" s="90">
        <v>0.4</v>
      </c>
      <c r="D10" s="90">
        <f t="shared" si="0"/>
        <v>2.0000000000000004E-2</v>
      </c>
      <c r="E10" s="88">
        <f t="shared" si="1"/>
        <v>2.0000000000000004</v>
      </c>
      <c r="F10" s="91">
        <v>5.5999999999999999E-3</v>
      </c>
      <c r="G10" s="91">
        <v>3.5999999999999999E-3</v>
      </c>
      <c r="H10" s="91">
        <v>1.04E-2</v>
      </c>
      <c r="I10" s="91">
        <v>3.7999999999999999E-2</v>
      </c>
      <c r="J10" s="91">
        <v>7.2999999999999995E-2</v>
      </c>
      <c r="K10" s="91">
        <v>6.4999999999999997E-3</v>
      </c>
      <c r="L10" s="91">
        <v>0.03</v>
      </c>
      <c r="M10" s="91">
        <f t="shared" si="2"/>
        <v>2.0000000000000004E-2</v>
      </c>
      <c r="N10" s="91">
        <v>0</v>
      </c>
      <c r="O10" s="91">
        <f t="shared" si="3"/>
        <v>5.6500000000000002E-2</v>
      </c>
      <c r="P10" s="91">
        <f t="shared" si="4"/>
        <v>0.20330000000000001</v>
      </c>
    </row>
    <row r="11" spans="1:16" x14ac:dyDescent="0.25">
      <c r="A11" s="89" t="s">
        <v>47</v>
      </c>
      <c r="B11" s="90">
        <v>0.05</v>
      </c>
      <c r="C11" s="90">
        <v>0.4</v>
      </c>
      <c r="D11" s="90">
        <f t="shared" si="0"/>
        <v>2.0000000000000004E-2</v>
      </c>
      <c r="E11" s="88">
        <f t="shared" si="1"/>
        <v>2.0000000000000004</v>
      </c>
      <c r="F11" s="91">
        <v>5.5999999999999999E-3</v>
      </c>
      <c r="G11" s="91">
        <v>3.5999999999999999E-3</v>
      </c>
      <c r="H11" s="91">
        <v>1.04E-2</v>
      </c>
      <c r="I11" s="91">
        <v>3.7999999999999999E-2</v>
      </c>
      <c r="J11" s="91">
        <v>7.2999999999999995E-2</v>
      </c>
      <c r="K11" s="91">
        <v>6.4999999999999997E-3</v>
      </c>
      <c r="L11" s="91">
        <v>0.03</v>
      </c>
      <c r="M11" s="91">
        <f t="shared" si="2"/>
        <v>2.0000000000000004E-2</v>
      </c>
      <c r="N11" s="91">
        <v>0</v>
      </c>
      <c r="O11" s="91">
        <f t="shared" si="3"/>
        <v>5.6500000000000002E-2</v>
      </c>
      <c r="P11" s="91">
        <f t="shared" si="4"/>
        <v>0.20330000000000001</v>
      </c>
    </row>
    <row r="12" spans="1:16" x14ac:dyDescent="0.25">
      <c r="A12" s="89" t="s">
        <v>48</v>
      </c>
      <c r="B12" s="90">
        <v>0.05</v>
      </c>
      <c r="C12" s="90">
        <v>0.4</v>
      </c>
      <c r="D12" s="90">
        <f t="shared" si="0"/>
        <v>2.0000000000000004E-2</v>
      </c>
      <c r="E12" s="88">
        <f t="shared" si="1"/>
        <v>2.0000000000000004</v>
      </c>
      <c r="F12" s="91">
        <v>5.5999999999999999E-3</v>
      </c>
      <c r="G12" s="91">
        <v>3.5999999999999999E-3</v>
      </c>
      <c r="H12" s="91">
        <v>1.04E-2</v>
      </c>
      <c r="I12" s="91">
        <v>3.7999999999999999E-2</v>
      </c>
      <c r="J12" s="91">
        <v>7.2999999999999995E-2</v>
      </c>
      <c r="K12" s="91">
        <v>6.4999999999999997E-3</v>
      </c>
      <c r="L12" s="91">
        <v>0.03</v>
      </c>
      <c r="M12" s="91">
        <f t="shared" si="2"/>
        <v>2.0000000000000004E-2</v>
      </c>
      <c r="N12" s="91">
        <v>0</v>
      </c>
      <c r="O12" s="91">
        <f t="shared" si="3"/>
        <v>5.6500000000000002E-2</v>
      </c>
      <c r="P12" s="91">
        <f t="shared" si="4"/>
        <v>0.20330000000000001</v>
      </c>
    </row>
    <row r="13" spans="1:16" x14ac:dyDescent="0.25">
      <c r="A13" s="89" t="s">
        <v>49</v>
      </c>
      <c r="B13" s="90">
        <v>0.05</v>
      </c>
      <c r="C13" s="90">
        <v>0.4</v>
      </c>
      <c r="D13" s="90">
        <f t="shared" si="0"/>
        <v>2.0000000000000004E-2</v>
      </c>
      <c r="E13" s="88">
        <f t="shared" si="1"/>
        <v>2.0000000000000004</v>
      </c>
      <c r="F13" s="91">
        <v>5.5999999999999999E-3</v>
      </c>
      <c r="G13" s="91">
        <v>3.5999999999999999E-3</v>
      </c>
      <c r="H13" s="91">
        <v>1.04E-2</v>
      </c>
      <c r="I13" s="91">
        <v>3.7999999999999999E-2</v>
      </c>
      <c r="J13" s="91">
        <v>7.2999999999999995E-2</v>
      </c>
      <c r="K13" s="91">
        <v>6.4999999999999997E-3</v>
      </c>
      <c r="L13" s="91">
        <v>0.03</v>
      </c>
      <c r="M13" s="91">
        <f t="shared" si="2"/>
        <v>2.0000000000000004E-2</v>
      </c>
      <c r="N13" s="91">
        <v>0</v>
      </c>
      <c r="O13" s="91">
        <f t="shared" si="3"/>
        <v>5.6500000000000002E-2</v>
      </c>
      <c r="P13" s="91">
        <f t="shared" si="4"/>
        <v>0.20330000000000001</v>
      </c>
    </row>
    <row r="14" spans="1:16" x14ac:dyDescent="0.25">
      <c r="A14" s="89" t="s">
        <v>50</v>
      </c>
      <c r="B14" s="90">
        <v>0.05</v>
      </c>
      <c r="C14" s="90">
        <v>0.4</v>
      </c>
      <c r="D14" s="90">
        <f t="shared" si="0"/>
        <v>2.0000000000000004E-2</v>
      </c>
      <c r="E14" s="88">
        <f t="shared" si="1"/>
        <v>2.0000000000000004</v>
      </c>
      <c r="F14" s="91">
        <v>5.5999999999999999E-3</v>
      </c>
      <c r="G14" s="91">
        <v>3.5999999999999999E-3</v>
      </c>
      <c r="H14" s="91">
        <v>1.04E-2</v>
      </c>
      <c r="I14" s="91">
        <v>3.7999999999999999E-2</v>
      </c>
      <c r="J14" s="91">
        <v>7.2999999999999995E-2</v>
      </c>
      <c r="K14" s="91">
        <v>6.4999999999999997E-3</v>
      </c>
      <c r="L14" s="91">
        <v>0.03</v>
      </c>
      <c r="M14" s="91">
        <f t="shared" si="2"/>
        <v>2.0000000000000004E-2</v>
      </c>
      <c r="N14" s="91">
        <v>0</v>
      </c>
      <c r="O14" s="91">
        <f t="shared" si="3"/>
        <v>5.6500000000000002E-2</v>
      </c>
      <c r="P14" s="91">
        <f t="shared" si="4"/>
        <v>0.20330000000000001</v>
      </c>
    </row>
    <row r="15" spans="1:16" x14ac:dyDescent="0.25">
      <c r="A15" s="89" t="s">
        <v>51</v>
      </c>
      <c r="B15" s="90">
        <v>0.05</v>
      </c>
      <c r="C15" s="90">
        <v>0.4</v>
      </c>
      <c r="D15" s="90">
        <f t="shared" si="0"/>
        <v>2.0000000000000004E-2</v>
      </c>
      <c r="E15" s="88">
        <f t="shared" si="1"/>
        <v>2.0000000000000004</v>
      </c>
      <c r="F15" s="91">
        <v>5.5999999999999999E-3</v>
      </c>
      <c r="G15" s="91">
        <v>3.5999999999999999E-3</v>
      </c>
      <c r="H15" s="91">
        <v>1.04E-2</v>
      </c>
      <c r="I15" s="91">
        <v>3.7999999999999999E-2</v>
      </c>
      <c r="J15" s="91">
        <v>7.2999999999999995E-2</v>
      </c>
      <c r="K15" s="91">
        <v>6.4999999999999997E-3</v>
      </c>
      <c r="L15" s="91">
        <v>0.03</v>
      </c>
      <c r="M15" s="91">
        <f t="shared" si="2"/>
        <v>2.0000000000000004E-2</v>
      </c>
      <c r="N15" s="91">
        <v>0</v>
      </c>
      <c r="O15" s="91">
        <f t="shared" si="3"/>
        <v>5.6500000000000002E-2</v>
      </c>
      <c r="P15" s="91">
        <f t="shared" si="4"/>
        <v>0.20330000000000001</v>
      </c>
    </row>
    <row r="16" spans="1:16" x14ac:dyDescent="0.25">
      <c r="A16" s="89" t="s">
        <v>52</v>
      </c>
      <c r="B16" s="90">
        <v>0.05</v>
      </c>
      <c r="C16" s="90">
        <v>0.4</v>
      </c>
      <c r="D16" s="90">
        <f t="shared" si="0"/>
        <v>2.0000000000000004E-2</v>
      </c>
      <c r="E16" s="88">
        <f t="shared" si="1"/>
        <v>2.0000000000000004</v>
      </c>
      <c r="F16" s="91">
        <v>5.5999999999999999E-3</v>
      </c>
      <c r="G16" s="91">
        <v>3.5999999999999999E-3</v>
      </c>
      <c r="H16" s="91">
        <v>1.04E-2</v>
      </c>
      <c r="I16" s="91">
        <v>3.7999999999999999E-2</v>
      </c>
      <c r="J16" s="91">
        <v>7.2999999999999995E-2</v>
      </c>
      <c r="K16" s="91">
        <v>6.4999999999999997E-3</v>
      </c>
      <c r="L16" s="91">
        <v>0.03</v>
      </c>
      <c r="M16" s="91">
        <f t="shared" si="2"/>
        <v>2.0000000000000004E-2</v>
      </c>
      <c r="N16" s="91">
        <v>0</v>
      </c>
      <c r="O16" s="91">
        <f t="shared" si="3"/>
        <v>5.6500000000000002E-2</v>
      </c>
      <c r="P16" s="91">
        <f t="shared" si="4"/>
        <v>0.20330000000000001</v>
      </c>
    </row>
    <row r="17" spans="1:16" x14ac:dyDescent="0.25">
      <c r="A17" s="89" t="s">
        <v>53</v>
      </c>
      <c r="B17" s="90">
        <v>0.05</v>
      </c>
      <c r="C17" s="90">
        <v>0.4</v>
      </c>
      <c r="D17" s="90">
        <f t="shared" si="0"/>
        <v>2.0000000000000004E-2</v>
      </c>
      <c r="E17" s="88">
        <f t="shared" si="1"/>
        <v>2.0000000000000004</v>
      </c>
      <c r="F17" s="91">
        <v>5.5999999999999999E-3</v>
      </c>
      <c r="G17" s="91">
        <v>3.5999999999999999E-3</v>
      </c>
      <c r="H17" s="91">
        <v>1.04E-2</v>
      </c>
      <c r="I17" s="91">
        <v>3.7999999999999999E-2</v>
      </c>
      <c r="J17" s="91">
        <v>7.2999999999999995E-2</v>
      </c>
      <c r="K17" s="91">
        <v>6.4999999999999997E-3</v>
      </c>
      <c r="L17" s="91">
        <v>0.03</v>
      </c>
      <c r="M17" s="91">
        <f t="shared" si="2"/>
        <v>2.0000000000000004E-2</v>
      </c>
      <c r="N17" s="91">
        <v>0</v>
      </c>
      <c r="O17" s="91">
        <f t="shared" si="3"/>
        <v>5.6500000000000002E-2</v>
      </c>
      <c r="P17" s="91">
        <f t="shared" si="4"/>
        <v>0.20330000000000001</v>
      </c>
    </row>
    <row r="18" spans="1:16" x14ac:dyDescent="0.25">
      <c r="A18" s="89" t="s">
        <v>54</v>
      </c>
      <c r="B18" s="90">
        <v>0.05</v>
      </c>
      <c r="C18" s="90">
        <v>0.4</v>
      </c>
      <c r="D18" s="90">
        <f t="shared" si="0"/>
        <v>2.0000000000000004E-2</v>
      </c>
      <c r="E18" s="88">
        <f t="shared" si="1"/>
        <v>2.0000000000000004</v>
      </c>
      <c r="F18" s="91">
        <v>5.5999999999999999E-3</v>
      </c>
      <c r="G18" s="91">
        <v>3.5999999999999999E-3</v>
      </c>
      <c r="H18" s="91">
        <v>1.04E-2</v>
      </c>
      <c r="I18" s="91">
        <v>3.7999999999999999E-2</v>
      </c>
      <c r="J18" s="91">
        <v>7.2999999999999995E-2</v>
      </c>
      <c r="K18" s="91">
        <v>6.4999999999999997E-3</v>
      </c>
      <c r="L18" s="91">
        <v>0.03</v>
      </c>
      <c r="M18" s="91">
        <f t="shared" si="2"/>
        <v>2.0000000000000004E-2</v>
      </c>
      <c r="N18" s="91">
        <v>0</v>
      </c>
      <c r="O18" s="91">
        <f t="shared" si="3"/>
        <v>5.6500000000000002E-2</v>
      </c>
      <c r="P18" s="91">
        <f t="shared" si="4"/>
        <v>0.20330000000000001</v>
      </c>
    </row>
    <row r="19" spans="1:16" x14ac:dyDescent="0.25">
      <c r="A19" s="89" t="s">
        <v>55</v>
      </c>
      <c r="B19" s="90">
        <v>0.05</v>
      </c>
      <c r="C19" s="90">
        <v>0.4</v>
      </c>
      <c r="D19" s="90">
        <f t="shared" si="0"/>
        <v>2.0000000000000004E-2</v>
      </c>
      <c r="E19" s="88">
        <f t="shared" si="1"/>
        <v>2.0000000000000004</v>
      </c>
      <c r="F19" s="91">
        <v>5.5999999999999999E-3</v>
      </c>
      <c r="G19" s="91">
        <v>3.5999999999999999E-3</v>
      </c>
      <c r="H19" s="91">
        <v>1.04E-2</v>
      </c>
      <c r="I19" s="91">
        <v>3.7999999999999999E-2</v>
      </c>
      <c r="J19" s="91">
        <v>7.2999999999999995E-2</v>
      </c>
      <c r="K19" s="91">
        <v>6.4999999999999997E-3</v>
      </c>
      <c r="L19" s="91">
        <v>0.03</v>
      </c>
      <c r="M19" s="91">
        <f t="shared" si="2"/>
        <v>2.0000000000000004E-2</v>
      </c>
      <c r="N19" s="91">
        <v>0</v>
      </c>
      <c r="O19" s="91">
        <f t="shared" si="3"/>
        <v>5.6500000000000002E-2</v>
      </c>
      <c r="P19" s="91">
        <f t="shared" si="4"/>
        <v>0.20330000000000001</v>
      </c>
    </row>
    <row r="20" spans="1:16" x14ac:dyDescent="0.25">
      <c r="A20" s="89" t="s">
        <v>56</v>
      </c>
      <c r="B20" s="90">
        <v>0.05</v>
      </c>
      <c r="C20" s="90">
        <v>0.4</v>
      </c>
      <c r="D20" s="90">
        <f t="shared" si="0"/>
        <v>2.0000000000000004E-2</v>
      </c>
      <c r="E20" s="88">
        <f t="shared" si="1"/>
        <v>2.0000000000000004</v>
      </c>
      <c r="F20" s="91">
        <v>5.5999999999999999E-3</v>
      </c>
      <c r="G20" s="91">
        <v>3.5999999999999999E-3</v>
      </c>
      <c r="H20" s="91">
        <v>1.04E-2</v>
      </c>
      <c r="I20" s="91">
        <v>3.7999999999999999E-2</v>
      </c>
      <c r="J20" s="91">
        <v>7.2999999999999995E-2</v>
      </c>
      <c r="K20" s="91">
        <v>6.4999999999999997E-3</v>
      </c>
      <c r="L20" s="91">
        <v>0.03</v>
      </c>
      <c r="M20" s="91">
        <f t="shared" si="2"/>
        <v>2.0000000000000004E-2</v>
      </c>
      <c r="N20" s="91">
        <v>0</v>
      </c>
      <c r="O20" s="91">
        <f t="shared" si="3"/>
        <v>5.6500000000000002E-2</v>
      </c>
      <c r="P20" s="91">
        <f t="shared" si="4"/>
        <v>0.20330000000000001</v>
      </c>
    </row>
    <row r="21" spans="1:16" x14ac:dyDescent="0.25">
      <c r="A21" s="89" t="s">
        <v>57</v>
      </c>
      <c r="B21" s="90">
        <v>0.05</v>
      </c>
      <c r="C21" s="90">
        <v>0.6</v>
      </c>
      <c r="D21" s="90">
        <f t="shared" si="0"/>
        <v>0.03</v>
      </c>
      <c r="E21" s="88">
        <f t="shared" si="1"/>
        <v>3</v>
      </c>
      <c r="F21" s="91">
        <v>5.5999999999999999E-3</v>
      </c>
      <c r="G21" s="91">
        <v>3.5999999999999999E-3</v>
      </c>
      <c r="H21" s="91">
        <v>1.04E-2</v>
      </c>
      <c r="I21" s="91">
        <v>3.7999999999999999E-2</v>
      </c>
      <c r="J21" s="91">
        <v>7.2999999999999995E-2</v>
      </c>
      <c r="K21" s="91">
        <v>6.4999999999999997E-3</v>
      </c>
      <c r="L21" s="91">
        <v>0.03</v>
      </c>
      <c r="M21" s="91">
        <f t="shared" si="2"/>
        <v>0.03</v>
      </c>
      <c r="N21" s="91">
        <v>0</v>
      </c>
      <c r="O21" s="91">
        <f t="shared" si="3"/>
        <v>6.6500000000000004E-2</v>
      </c>
      <c r="P21" s="91">
        <f t="shared" si="4"/>
        <v>0.2162</v>
      </c>
    </row>
    <row r="22" spans="1:16" x14ac:dyDescent="0.25">
      <c r="A22" s="89" t="s">
        <v>58</v>
      </c>
      <c r="B22" s="90">
        <v>0.05</v>
      </c>
      <c r="C22" s="90">
        <v>0.4</v>
      </c>
      <c r="D22" s="90">
        <f t="shared" si="0"/>
        <v>2.0000000000000004E-2</v>
      </c>
      <c r="E22" s="88">
        <f t="shared" si="1"/>
        <v>2.0000000000000004</v>
      </c>
      <c r="F22" s="91">
        <v>5.5999999999999999E-3</v>
      </c>
      <c r="G22" s="91">
        <v>3.5999999999999999E-3</v>
      </c>
      <c r="H22" s="91">
        <v>1.04E-2</v>
      </c>
      <c r="I22" s="91">
        <v>3.7999999999999999E-2</v>
      </c>
      <c r="J22" s="91">
        <v>7.2999999999999995E-2</v>
      </c>
      <c r="K22" s="91">
        <v>6.4999999999999997E-3</v>
      </c>
      <c r="L22" s="91">
        <v>0.03</v>
      </c>
      <c r="M22" s="91">
        <f t="shared" si="2"/>
        <v>2.0000000000000004E-2</v>
      </c>
      <c r="N22" s="91">
        <v>0</v>
      </c>
      <c r="O22" s="91">
        <f t="shared" si="3"/>
        <v>5.6500000000000002E-2</v>
      </c>
      <c r="P22" s="91">
        <f t="shared" si="4"/>
        <v>0.20330000000000001</v>
      </c>
    </row>
    <row r="23" spans="1:16" x14ac:dyDescent="0.25">
      <c r="A23" s="89" t="s">
        <v>59</v>
      </c>
      <c r="B23" s="90">
        <v>0.03</v>
      </c>
      <c r="C23" s="90">
        <v>0.6</v>
      </c>
      <c r="D23" s="90">
        <f t="shared" si="0"/>
        <v>1.7999999999999999E-2</v>
      </c>
      <c r="E23" s="88">
        <f t="shared" si="1"/>
        <v>1.7999999999999998</v>
      </c>
      <c r="F23" s="91">
        <v>5.5999999999999999E-3</v>
      </c>
      <c r="G23" s="91">
        <v>3.5999999999999999E-3</v>
      </c>
      <c r="H23" s="91">
        <v>1.04E-2</v>
      </c>
      <c r="I23" s="91">
        <v>3.7999999999999999E-2</v>
      </c>
      <c r="J23" s="91">
        <v>7.2999999999999995E-2</v>
      </c>
      <c r="K23" s="91">
        <v>6.4999999999999997E-3</v>
      </c>
      <c r="L23" s="91">
        <v>0.03</v>
      </c>
      <c r="M23" s="91">
        <f t="shared" si="2"/>
        <v>1.7999999999999999E-2</v>
      </c>
      <c r="N23" s="91">
        <v>0</v>
      </c>
      <c r="O23" s="91">
        <f t="shared" si="3"/>
        <v>5.4499999999999993E-2</v>
      </c>
      <c r="P23" s="91">
        <f t="shared" si="4"/>
        <v>0.20069999999999999</v>
      </c>
    </row>
    <row r="24" spans="1:16" x14ac:dyDescent="0.25">
      <c r="A24" s="89" t="s">
        <v>60</v>
      </c>
      <c r="B24" s="90">
        <v>0.03</v>
      </c>
      <c r="C24" s="90">
        <v>0.5</v>
      </c>
      <c r="D24" s="90">
        <f t="shared" si="0"/>
        <v>1.4999999999999999E-2</v>
      </c>
      <c r="E24" s="88">
        <f t="shared" si="1"/>
        <v>1.5</v>
      </c>
      <c r="F24" s="91">
        <v>5.5999999999999999E-3</v>
      </c>
      <c r="G24" s="91">
        <v>3.5999999999999999E-3</v>
      </c>
      <c r="H24" s="91">
        <v>1.04E-2</v>
      </c>
      <c r="I24" s="91">
        <v>3.7999999999999999E-2</v>
      </c>
      <c r="J24" s="91">
        <v>7.2999999999999995E-2</v>
      </c>
      <c r="K24" s="91">
        <v>6.4999999999999997E-3</v>
      </c>
      <c r="L24" s="91">
        <v>0.03</v>
      </c>
      <c r="M24" s="91">
        <f t="shared" si="2"/>
        <v>1.4999999999999999E-2</v>
      </c>
      <c r="N24" s="91">
        <v>0</v>
      </c>
      <c r="O24" s="91">
        <f t="shared" si="3"/>
        <v>5.1499999999999997E-2</v>
      </c>
      <c r="P24" s="91">
        <f t="shared" si="4"/>
        <v>0.19689999999999999</v>
      </c>
    </row>
    <row r="25" spans="1:16" x14ac:dyDescent="0.25">
      <c r="A25" s="89" t="s">
        <v>61</v>
      </c>
      <c r="B25" s="90">
        <v>0.05</v>
      </c>
      <c r="C25" s="90">
        <v>0.4</v>
      </c>
      <c r="D25" s="90">
        <f t="shared" si="0"/>
        <v>2.0000000000000004E-2</v>
      </c>
      <c r="E25" s="88">
        <f t="shared" si="1"/>
        <v>2.0000000000000004</v>
      </c>
      <c r="F25" s="91">
        <v>5.5999999999999999E-3</v>
      </c>
      <c r="G25" s="91">
        <v>3.5999999999999999E-3</v>
      </c>
      <c r="H25" s="91">
        <v>1.04E-2</v>
      </c>
      <c r="I25" s="91">
        <v>3.7999999999999999E-2</v>
      </c>
      <c r="J25" s="91">
        <v>7.2999999999999995E-2</v>
      </c>
      <c r="K25" s="91">
        <v>6.4999999999999997E-3</v>
      </c>
      <c r="L25" s="91">
        <v>0.03</v>
      </c>
      <c r="M25" s="91">
        <f t="shared" si="2"/>
        <v>2.0000000000000004E-2</v>
      </c>
      <c r="N25" s="91">
        <v>0</v>
      </c>
      <c r="O25" s="91">
        <f t="shared" si="3"/>
        <v>5.6500000000000002E-2</v>
      </c>
      <c r="P25" s="91">
        <f t="shared" si="4"/>
        <v>0.20330000000000001</v>
      </c>
    </row>
    <row r="26" spans="1:16" x14ac:dyDescent="0.25">
      <c r="A26" s="89" t="s">
        <v>62</v>
      </c>
      <c r="B26" s="90">
        <v>0.05</v>
      </c>
      <c r="C26" s="90">
        <v>0.4</v>
      </c>
      <c r="D26" s="90">
        <f t="shared" si="0"/>
        <v>2.0000000000000004E-2</v>
      </c>
      <c r="E26" s="88">
        <f t="shared" si="1"/>
        <v>2.0000000000000004</v>
      </c>
      <c r="F26" s="91">
        <v>5.5999999999999999E-3</v>
      </c>
      <c r="G26" s="91">
        <v>3.5999999999999999E-3</v>
      </c>
      <c r="H26" s="91">
        <v>1.04E-2</v>
      </c>
      <c r="I26" s="91">
        <v>3.7999999999999999E-2</v>
      </c>
      <c r="J26" s="91">
        <v>7.2999999999999995E-2</v>
      </c>
      <c r="K26" s="91">
        <v>6.4999999999999997E-3</v>
      </c>
      <c r="L26" s="91">
        <v>0.03</v>
      </c>
      <c r="M26" s="91">
        <f t="shared" si="2"/>
        <v>2.0000000000000004E-2</v>
      </c>
      <c r="N26" s="91">
        <v>0</v>
      </c>
      <c r="O26" s="91">
        <f t="shared" si="3"/>
        <v>5.6500000000000002E-2</v>
      </c>
      <c r="P26" s="91">
        <f t="shared" si="4"/>
        <v>0.20330000000000001</v>
      </c>
    </row>
    <row r="27" spans="1:16" x14ac:dyDescent="0.25">
      <c r="A27" s="89" t="s">
        <v>25</v>
      </c>
      <c r="B27" s="90">
        <v>0.05</v>
      </c>
      <c r="C27" s="90">
        <v>0.7</v>
      </c>
      <c r="D27" s="90">
        <f t="shared" si="0"/>
        <v>3.4999999999999996E-2</v>
      </c>
      <c r="E27" s="88">
        <f t="shared" si="1"/>
        <v>3.4999999999999996</v>
      </c>
      <c r="F27" s="91">
        <v>5.5999999999999999E-3</v>
      </c>
      <c r="G27" s="91">
        <v>3.5999999999999999E-3</v>
      </c>
      <c r="H27" s="91">
        <v>1.04E-2</v>
      </c>
      <c r="I27" s="91">
        <v>3.7999999999999999E-2</v>
      </c>
      <c r="J27" s="91">
        <v>7.2999999999999995E-2</v>
      </c>
      <c r="K27" s="91">
        <v>6.4999999999999997E-3</v>
      </c>
      <c r="L27" s="91">
        <v>0.03</v>
      </c>
      <c r="M27" s="91">
        <f t="shared" si="2"/>
        <v>3.4999999999999996E-2</v>
      </c>
      <c r="N27" s="91">
        <v>0</v>
      </c>
      <c r="O27" s="91">
        <f t="shared" si="3"/>
        <v>7.1499999999999994E-2</v>
      </c>
      <c r="P27" s="91">
        <f t="shared" si="4"/>
        <v>0.22270000000000001</v>
      </c>
    </row>
    <row r="28" spans="1:16" x14ac:dyDescent="0.25">
      <c r="A28" s="89" t="s">
        <v>63</v>
      </c>
      <c r="B28" s="90">
        <v>0.04</v>
      </c>
      <c r="C28" s="90">
        <v>0.4</v>
      </c>
      <c r="D28" s="90">
        <f t="shared" si="0"/>
        <v>1.6E-2</v>
      </c>
      <c r="E28" s="88">
        <f t="shared" si="1"/>
        <v>1.6</v>
      </c>
      <c r="F28" s="91">
        <v>5.5999999999999999E-3</v>
      </c>
      <c r="G28" s="91">
        <v>3.5999999999999999E-3</v>
      </c>
      <c r="H28" s="91">
        <v>1.04E-2</v>
      </c>
      <c r="I28" s="91">
        <v>3.7999999999999999E-2</v>
      </c>
      <c r="J28" s="91">
        <v>7.2999999999999995E-2</v>
      </c>
      <c r="K28" s="91">
        <v>6.4999999999999997E-3</v>
      </c>
      <c r="L28" s="91">
        <v>0.03</v>
      </c>
      <c r="M28" s="91">
        <f t="shared" si="2"/>
        <v>1.6E-2</v>
      </c>
      <c r="N28" s="91">
        <v>0</v>
      </c>
      <c r="O28" s="91">
        <f t="shared" si="3"/>
        <v>5.2499999999999998E-2</v>
      </c>
      <c r="P28" s="91">
        <f t="shared" si="4"/>
        <v>0.19819999999999999</v>
      </c>
    </row>
    <row r="29" spans="1:16" x14ac:dyDescent="0.25">
      <c r="A29" s="89" t="s">
        <v>64</v>
      </c>
      <c r="B29" s="90">
        <v>0.05</v>
      </c>
      <c r="C29" s="90">
        <v>0.4</v>
      </c>
      <c r="D29" s="90">
        <f t="shared" si="0"/>
        <v>2.0000000000000004E-2</v>
      </c>
      <c r="E29" s="88">
        <f t="shared" si="1"/>
        <v>2.0000000000000004</v>
      </c>
      <c r="F29" s="91">
        <v>5.5999999999999999E-3</v>
      </c>
      <c r="G29" s="91">
        <v>3.5999999999999999E-3</v>
      </c>
      <c r="H29" s="91">
        <v>1.04E-2</v>
      </c>
      <c r="I29" s="91">
        <v>3.7999999999999999E-2</v>
      </c>
      <c r="J29" s="91">
        <v>7.2999999999999995E-2</v>
      </c>
      <c r="K29" s="91">
        <v>6.4999999999999997E-3</v>
      </c>
      <c r="L29" s="91">
        <v>0.03</v>
      </c>
      <c r="M29" s="91">
        <f t="shared" si="2"/>
        <v>2.0000000000000004E-2</v>
      </c>
      <c r="N29" s="91">
        <v>0</v>
      </c>
      <c r="O29" s="91">
        <f t="shared" si="3"/>
        <v>5.6500000000000002E-2</v>
      </c>
      <c r="P29" s="91">
        <f t="shared" si="4"/>
        <v>0.20330000000000001</v>
      </c>
    </row>
    <row r="30" spans="1:16" x14ac:dyDescent="0.25">
      <c r="A30" s="89" t="s">
        <v>65</v>
      </c>
      <c r="B30" s="90">
        <v>0.05</v>
      </c>
      <c r="C30" s="90">
        <v>0.4</v>
      </c>
      <c r="D30" s="90">
        <f t="shared" si="0"/>
        <v>2.0000000000000004E-2</v>
      </c>
      <c r="E30" s="88">
        <f t="shared" si="1"/>
        <v>2.0000000000000004</v>
      </c>
      <c r="F30" s="91">
        <v>5.5999999999999999E-3</v>
      </c>
      <c r="G30" s="91">
        <v>3.5999999999999999E-3</v>
      </c>
      <c r="H30" s="91">
        <v>1.04E-2</v>
      </c>
      <c r="I30" s="91">
        <v>3.7999999999999999E-2</v>
      </c>
      <c r="J30" s="91">
        <v>7.2999999999999995E-2</v>
      </c>
      <c r="K30" s="91">
        <v>6.4999999999999997E-3</v>
      </c>
      <c r="L30" s="91">
        <v>0.03</v>
      </c>
      <c r="M30" s="91">
        <f t="shared" si="2"/>
        <v>2.0000000000000004E-2</v>
      </c>
      <c r="N30" s="91">
        <v>0</v>
      </c>
      <c r="O30" s="91">
        <f t="shared" si="3"/>
        <v>5.6500000000000002E-2</v>
      </c>
      <c r="P30" s="91">
        <f t="shared" si="4"/>
        <v>0.20330000000000001</v>
      </c>
    </row>
    <row r="31" spans="1:16" x14ac:dyDescent="0.25">
      <c r="A31" s="89" t="s">
        <v>66</v>
      </c>
      <c r="B31" s="90">
        <v>0.05</v>
      </c>
      <c r="C31" s="90">
        <v>0.4</v>
      </c>
      <c r="D31" s="90">
        <f t="shared" si="0"/>
        <v>2.0000000000000004E-2</v>
      </c>
      <c r="E31" s="88">
        <f t="shared" si="1"/>
        <v>2.0000000000000004</v>
      </c>
      <c r="F31" s="91">
        <v>5.5999999999999999E-3</v>
      </c>
      <c r="G31" s="91">
        <v>3.5999999999999999E-3</v>
      </c>
      <c r="H31" s="91">
        <v>1.04E-2</v>
      </c>
      <c r="I31" s="91">
        <v>3.7999999999999999E-2</v>
      </c>
      <c r="J31" s="91">
        <v>7.2999999999999995E-2</v>
      </c>
      <c r="K31" s="91">
        <v>6.4999999999999997E-3</v>
      </c>
      <c r="L31" s="91">
        <v>0.03</v>
      </c>
      <c r="M31" s="91">
        <f t="shared" si="2"/>
        <v>2.0000000000000004E-2</v>
      </c>
      <c r="N31" s="91">
        <v>0</v>
      </c>
      <c r="O31" s="91">
        <f t="shared" si="3"/>
        <v>5.6500000000000002E-2</v>
      </c>
      <c r="P31" s="91">
        <f t="shared" si="4"/>
        <v>0.20330000000000001</v>
      </c>
    </row>
    <row r="32" spans="1:16" x14ac:dyDescent="0.25">
      <c r="A32" s="89" t="s">
        <v>67</v>
      </c>
      <c r="B32" s="90">
        <v>0.05</v>
      </c>
      <c r="C32" s="90">
        <v>0.4</v>
      </c>
      <c r="D32" s="90">
        <f t="shared" si="0"/>
        <v>2.0000000000000004E-2</v>
      </c>
      <c r="E32" s="88">
        <f t="shared" si="1"/>
        <v>2.0000000000000004</v>
      </c>
      <c r="F32" s="91">
        <v>5.5999999999999999E-3</v>
      </c>
      <c r="G32" s="91">
        <v>3.5999999999999999E-3</v>
      </c>
      <c r="H32" s="91">
        <v>1.04E-2</v>
      </c>
      <c r="I32" s="91">
        <v>3.7999999999999999E-2</v>
      </c>
      <c r="J32" s="91">
        <v>7.2999999999999995E-2</v>
      </c>
      <c r="K32" s="91">
        <v>6.4999999999999997E-3</v>
      </c>
      <c r="L32" s="91">
        <v>0.03</v>
      </c>
      <c r="M32" s="91">
        <f t="shared" si="2"/>
        <v>2.0000000000000004E-2</v>
      </c>
      <c r="N32" s="91">
        <v>0</v>
      </c>
      <c r="O32" s="91">
        <f t="shared" si="3"/>
        <v>5.6500000000000002E-2</v>
      </c>
      <c r="P32" s="91">
        <f t="shared" si="4"/>
        <v>0.20330000000000001</v>
      </c>
    </row>
    <row r="33" spans="1:16" x14ac:dyDescent="0.25">
      <c r="A33" s="89" t="s">
        <v>68</v>
      </c>
      <c r="B33" s="90">
        <v>0.05</v>
      </c>
      <c r="C33" s="90">
        <v>0.6</v>
      </c>
      <c r="D33" s="90">
        <f t="shared" si="0"/>
        <v>0.03</v>
      </c>
      <c r="E33" s="88">
        <f t="shared" si="1"/>
        <v>3</v>
      </c>
      <c r="F33" s="91">
        <v>5.5999999999999999E-3</v>
      </c>
      <c r="G33" s="91">
        <v>3.5999999999999999E-3</v>
      </c>
      <c r="H33" s="91">
        <v>1.04E-2</v>
      </c>
      <c r="I33" s="91">
        <v>3.7999999999999999E-2</v>
      </c>
      <c r="J33" s="91">
        <v>7.2999999999999995E-2</v>
      </c>
      <c r="K33" s="91">
        <v>6.4999999999999997E-3</v>
      </c>
      <c r="L33" s="91">
        <v>0.03</v>
      </c>
      <c r="M33" s="91">
        <f t="shared" si="2"/>
        <v>0.03</v>
      </c>
      <c r="N33" s="91">
        <v>0</v>
      </c>
      <c r="O33" s="91">
        <f t="shared" si="3"/>
        <v>6.6500000000000004E-2</v>
      </c>
      <c r="P33" s="91">
        <f t="shared" si="4"/>
        <v>0.2162</v>
      </c>
    </row>
    <row r="34" spans="1:16" x14ac:dyDescent="0.25">
      <c r="A34" s="89" t="s">
        <v>69</v>
      </c>
      <c r="B34" s="90">
        <v>0.03</v>
      </c>
      <c r="C34" s="90">
        <v>0.4</v>
      </c>
      <c r="D34" s="90">
        <f t="shared" si="0"/>
        <v>1.2E-2</v>
      </c>
      <c r="E34" s="88">
        <f t="shared" si="1"/>
        <v>1.2</v>
      </c>
      <c r="F34" s="91">
        <v>5.5999999999999999E-3</v>
      </c>
      <c r="G34" s="91">
        <v>3.5999999999999999E-3</v>
      </c>
      <c r="H34" s="91">
        <v>1.04E-2</v>
      </c>
      <c r="I34" s="91">
        <v>3.7999999999999999E-2</v>
      </c>
      <c r="J34" s="91">
        <v>7.2999999999999995E-2</v>
      </c>
      <c r="K34" s="91">
        <v>6.4999999999999997E-3</v>
      </c>
      <c r="L34" s="91">
        <v>0.03</v>
      </c>
      <c r="M34" s="91">
        <f t="shared" si="2"/>
        <v>1.2E-2</v>
      </c>
      <c r="N34" s="91">
        <v>0</v>
      </c>
      <c r="O34" s="91">
        <f t="shared" si="3"/>
        <v>4.8500000000000001E-2</v>
      </c>
      <c r="P34" s="91">
        <f t="shared" si="4"/>
        <v>0.19320000000000001</v>
      </c>
    </row>
    <row r="35" spans="1:16" x14ac:dyDescent="0.25">
      <c r="A35" s="89" t="s">
        <v>70</v>
      </c>
      <c r="B35" s="90">
        <v>0.03</v>
      </c>
      <c r="C35" s="90">
        <v>0.4</v>
      </c>
      <c r="D35" s="90">
        <f t="shared" si="0"/>
        <v>1.2E-2</v>
      </c>
      <c r="E35" s="88">
        <f t="shared" si="1"/>
        <v>1.2</v>
      </c>
      <c r="F35" s="91">
        <v>5.5999999999999999E-3</v>
      </c>
      <c r="G35" s="91">
        <v>3.5999999999999999E-3</v>
      </c>
      <c r="H35" s="91">
        <v>1.04E-2</v>
      </c>
      <c r="I35" s="91">
        <v>3.7999999999999999E-2</v>
      </c>
      <c r="J35" s="91">
        <v>7.2999999999999995E-2</v>
      </c>
      <c r="K35" s="91">
        <v>6.4999999999999997E-3</v>
      </c>
      <c r="L35" s="91">
        <v>0.03</v>
      </c>
      <c r="M35" s="91">
        <f t="shared" si="2"/>
        <v>1.2E-2</v>
      </c>
      <c r="N35" s="91">
        <v>0</v>
      </c>
      <c r="O35" s="91">
        <f t="shared" si="3"/>
        <v>4.8500000000000001E-2</v>
      </c>
      <c r="P35" s="91">
        <f t="shared" si="4"/>
        <v>0.19320000000000001</v>
      </c>
    </row>
    <row r="36" spans="1:16" x14ac:dyDescent="0.25">
      <c r="A36" s="89" t="s">
        <v>71</v>
      </c>
      <c r="B36" s="90">
        <v>0.05</v>
      </c>
      <c r="C36" s="90">
        <v>0.4</v>
      </c>
      <c r="D36" s="90">
        <f t="shared" si="0"/>
        <v>2.0000000000000004E-2</v>
      </c>
      <c r="E36" s="88">
        <f t="shared" si="1"/>
        <v>2.0000000000000004</v>
      </c>
      <c r="F36" s="91">
        <v>5.5999999999999999E-3</v>
      </c>
      <c r="G36" s="91">
        <v>3.5999999999999999E-3</v>
      </c>
      <c r="H36" s="91">
        <v>1.04E-2</v>
      </c>
      <c r="I36" s="91">
        <v>3.7999999999999999E-2</v>
      </c>
      <c r="J36" s="91">
        <v>7.2999999999999995E-2</v>
      </c>
      <c r="K36" s="91">
        <v>6.4999999999999997E-3</v>
      </c>
      <c r="L36" s="91">
        <v>0.03</v>
      </c>
      <c r="M36" s="91">
        <f t="shared" si="2"/>
        <v>2.0000000000000004E-2</v>
      </c>
      <c r="N36" s="91">
        <v>0</v>
      </c>
      <c r="O36" s="91">
        <f t="shared" si="3"/>
        <v>5.6500000000000002E-2</v>
      </c>
      <c r="P36" s="91">
        <f t="shared" si="4"/>
        <v>0.20330000000000001</v>
      </c>
    </row>
    <row r="37" spans="1:16" x14ac:dyDescent="0.25">
      <c r="A37" s="89" t="s">
        <v>72</v>
      </c>
      <c r="B37" s="90">
        <v>0.02</v>
      </c>
      <c r="C37" s="90">
        <v>0.4</v>
      </c>
      <c r="D37" s="90">
        <f t="shared" si="0"/>
        <v>8.0000000000000002E-3</v>
      </c>
      <c r="E37" s="88">
        <f t="shared" si="1"/>
        <v>0.8</v>
      </c>
      <c r="F37" s="91">
        <v>5.5999999999999999E-3</v>
      </c>
      <c r="G37" s="91">
        <v>3.5999999999999999E-3</v>
      </c>
      <c r="H37" s="91">
        <v>1.04E-2</v>
      </c>
      <c r="I37" s="91">
        <v>3.7999999999999999E-2</v>
      </c>
      <c r="J37" s="91">
        <v>7.2999999999999995E-2</v>
      </c>
      <c r="K37" s="91">
        <v>6.4999999999999997E-3</v>
      </c>
      <c r="L37" s="91">
        <v>0.03</v>
      </c>
      <c r="M37" s="91">
        <f t="shared" si="2"/>
        <v>8.0000000000000002E-3</v>
      </c>
      <c r="N37" s="91">
        <v>0</v>
      </c>
      <c r="O37" s="91">
        <f t="shared" si="3"/>
        <v>4.4499999999999998E-2</v>
      </c>
      <c r="P37" s="91">
        <f t="shared" si="4"/>
        <v>0.18820000000000001</v>
      </c>
    </row>
    <row r="38" spans="1:16" x14ac:dyDescent="0.25">
      <c r="A38" s="89" t="s">
        <v>73</v>
      </c>
      <c r="B38" s="90">
        <v>0.05</v>
      </c>
      <c r="C38" s="90">
        <v>0.4</v>
      </c>
      <c r="D38" s="90">
        <f t="shared" si="0"/>
        <v>2.0000000000000004E-2</v>
      </c>
      <c r="E38" s="88">
        <f t="shared" si="1"/>
        <v>2.0000000000000004</v>
      </c>
      <c r="F38" s="91">
        <v>5.5999999999999999E-3</v>
      </c>
      <c r="G38" s="91">
        <v>3.5999999999999999E-3</v>
      </c>
      <c r="H38" s="91">
        <v>1.04E-2</v>
      </c>
      <c r="I38" s="91">
        <v>3.7999999999999999E-2</v>
      </c>
      <c r="J38" s="91">
        <v>7.2999999999999995E-2</v>
      </c>
      <c r="K38" s="91">
        <v>6.4999999999999997E-3</v>
      </c>
      <c r="L38" s="91">
        <v>0.03</v>
      </c>
      <c r="M38" s="91">
        <f t="shared" si="2"/>
        <v>2.0000000000000004E-2</v>
      </c>
      <c r="N38" s="91">
        <v>0</v>
      </c>
      <c r="O38" s="91">
        <f t="shared" si="3"/>
        <v>5.6500000000000002E-2</v>
      </c>
      <c r="P38" s="91">
        <f t="shared" si="4"/>
        <v>0.20330000000000001</v>
      </c>
    </row>
    <row r="39" spans="1:16" x14ac:dyDescent="0.25">
      <c r="A39" s="89" t="s">
        <v>74</v>
      </c>
      <c r="B39" s="90">
        <v>0.05</v>
      </c>
      <c r="C39" s="90">
        <v>0.4</v>
      </c>
      <c r="D39" s="90">
        <f t="shared" si="0"/>
        <v>2.0000000000000004E-2</v>
      </c>
      <c r="E39" s="88">
        <f t="shared" si="1"/>
        <v>2.0000000000000004</v>
      </c>
      <c r="F39" s="91">
        <v>5.5999999999999999E-3</v>
      </c>
      <c r="G39" s="91">
        <v>3.5999999999999999E-3</v>
      </c>
      <c r="H39" s="91">
        <v>1.04E-2</v>
      </c>
      <c r="I39" s="91">
        <v>3.7999999999999999E-2</v>
      </c>
      <c r="J39" s="91">
        <v>7.2999999999999995E-2</v>
      </c>
      <c r="K39" s="91">
        <v>6.4999999999999997E-3</v>
      </c>
      <c r="L39" s="91">
        <v>0.03</v>
      </c>
      <c r="M39" s="91">
        <f t="shared" si="2"/>
        <v>2.0000000000000004E-2</v>
      </c>
      <c r="N39" s="91">
        <v>0</v>
      </c>
      <c r="O39" s="91">
        <f t="shared" si="3"/>
        <v>5.6500000000000002E-2</v>
      </c>
      <c r="P39" s="91">
        <f t="shared" si="4"/>
        <v>0.20330000000000001</v>
      </c>
    </row>
    <row r="40" spans="1:16" x14ac:dyDescent="0.25">
      <c r="A40" s="89" t="s">
        <v>75</v>
      </c>
      <c r="B40" s="90">
        <v>0.05</v>
      </c>
      <c r="C40" s="90">
        <v>0.4</v>
      </c>
      <c r="D40" s="90">
        <f t="shared" si="0"/>
        <v>2.0000000000000004E-2</v>
      </c>
      <c r="E40" s="88">
        <f t="shared" si="1"/>
        <v>2.0000000000000004</v>
      </c>
      <c r="F40" s="91">
        <v>5.5999999999999999E-3</v>
      </c>
      <c r="G40" s="91">
        <v>3.5999999999999999E-3</v>
      </c>
      <c r="H40" s="91">
        <v>1.04E-2</v>
      </c>
      <c r="I40" s="91">
        <v>3.7999999999999999E-2</v>
      </c>
      <c r="J40" s="91">
        <v>7.2999999999999995E-2</v>
      </c>
      <c r="K40" s="91">
        <v>6.4999999999999997E-3</v>
      </c>
      <c r="L40" s="91">
        <v>0.03</v>
      </c>
      <c r="M40" s="91">
        <f t="shared" si="2"/>
        <v>2.0000000000000004E-2</v>
      </c>
      <c r="N40" s="91">
        <v>0</v>
      </c>
      <c r="O40" s="91">
        <f t="shared" si="3"/>
        <v>5.6500000000000002E-2</v>
      </c>
      <c r="P40" s="91">
        <f t="shared" si="4"/>
        <v>0.20330000000000001</v>
      </c>
    </row>
    <row r="41" spans="1:16" x14ac:dyDescent="0.25">
      <c r="A41" s="89" t="s">
        <v>76</v>
      </c>
      <c r="B41" s="90">
        <v>0.05</v>
      </c>
      <c r="C41" s="90">
        <v>0.4</v>
      </c>
      <c r="D41" s="90">
        <f t="shared" si="0"/>
        <v>2.0000000000000004E-2</v>
      </c>
      <c r="E41" s="88">
        <f t="shared" si="1"/>
        <v>2.0000000000000004</v>
      </c>
      <c r="F41" s="91">
        <v>5.5999999999999999E-3</v>
      </c>
      <c r="G41" s="91">
        <v>3.5999999999999999E-3</v>
      </c>
      <c r="H41" s="91">
        <v>1.04E-2</v>
      </c>
      <c r="I41" s="91">
        <v>3.7999999999999999E-2</v>
      </c>
      <c r="J41" s="91">
        <v>7.2999999999999995E-2</v>
      </c>
      <c r="K41" s="91">
        <v>6.4999999999999997E-3</v>
      </c>
      <c r="L41" s="91">
        <v>0.03</v>
      </c>
      <c r="M41" s="91">
        <f t="shared" si="2"/>
        <v>2.0000000000000004E-2</v>
      </c>
      <c r="N41" s="91">
        <v>0</v>
      </c>
      <c r="O41" s="91">
        <f t="shared" si="3"/>
        <v>5.6500000000000002E-2</v>
      </c>
      <c r="P41" s="91">
        <f t="shared" si="4"/>
        <v>0.20330000000000001</v>
      </c>
    </row>
    <row r="42" spans="1:16" x14ac:dyDescent="0.25">
      <c r="A42" s="89" t="s">
        <v>77</v>
      </c>
      <c r="B42" s="90">
        <v>0.05</v>
      </c>
      <c r="C42" s="90">
        <v>0.4</v>
      </c>
      <c r="D42" s="90">
        <f t="shared" si="0"/>
        <v>2.0000000000000004E-2</v>
      </c>
      <c r="E42" s="88">
        <f t="shared" si="1"/>
        <v>2.0000000000000004</v>
      </c>
      <c r="F42" s="91">
        <v>5.5999999999999999E-3</v>
      </c>
      <c r="G42" s="91">
        <v>3.5999999999999999E-3</v>
      </c>
      <c r="H42" s="91">
        <v>1.04E-2</v>
      </c>
      <c r="I42" s="91">
        <v>3.7999999999999999E-2</v>
      </c>
      <c r="J42" s="91">
        <v>7.2999999999999995E-2</v>
      </c>
      <c r="K42" s="91">
        <v>6.4999999999999997E-3</v>
      </c>
      <c r="L42" s="91">
        <v>0.03</v>
      </c>
      <c r="M42" s="91">
        <f t="shared" si="2"/>
        <v>2.0000000000000004E-2</v>
      </c>
      <c r="N42" s="91">
        <v>0</v>
      </c>
      <c r="O42" s="91">
        <f t="shared" si="3"/>
        <v>5.6500000000000002E-2</v>
      </c>
      <c r="P42" s="91">
        <f t="shared" si="4"/>
        <v>0.20330000000000001</v>
      </c>
    </row>
    <row r="43" spans="1:16" x14ac:dyDescent="0.25">
      <c r="A43" s="89" t="s">
        <v>78</v>
      </c>
      <c r="B43" s="90">
        <v>0.05</v>
      </c>
      <c r="C43" s="90">
        <v>0.4</v>
      </c>
      <c r="D43" s="90">
        <f t="shared" si="0"/>
        <v>2.0000000000000004E-2</v>
      </c>
      <c r="E43" s="88">
        <f t="shared" si="1"/>
        <v>2.0000000000000004</v>
      </c>
      <c r="F43" s="91">
        <v>5.5999999999999999E-3</v>
      </c>
      <c r="G43" s="91">
        <v>3.5999999999999999E-3</v>
      </c>
      <c r="H43" s="91">
        <v>1.04E-2</v>
      </c>
      <c r="I43" s="91">
        <v>3.7999999999999999E-2</v>
      </c>
      <c r="J43" s="91">
        <v>7.2999999999999995E-2</v>
      </c>
      <c r="K43" s="91">
        <v>6.4999999999999997E-3</v>
      </c>
      <c r="L43" s="91">
        <v>0.03</v>
      </c>
      <c r="M43" s="91">
        <f t="shared" si="2"/>
        <v>2.0000000000000004E-2</v>
      </c>
      <c r="N43" s="91">
        <v>0</v>
      </c>
      <c r="O43" s="91">
        <f t="shared" si="3"/>
        <v>5.6500000000000002E-2</v>
      </c>
      <c r="P43" s="91">
        <f t="shared" si="4"/>
        <v>0.20330000000000001</v>
      </c>
    </row>
    <row r="44" spans="1:16" x14ac:dyDescent="0.25">
      <c r="A44" s="89" t="s">
        <v>79</v>
      </c>
      <c r="B44" s="90">
        <v>0.03</v>
      </c>
      <c r="C44" s="90">
        <v>0.4</v>
      </c>
      <c r="D44" s="90">
        <f t="shared" si="0"/>
        <v>1.2E-2</v>
      </c>
      <c r="E44" s="88">
        <f t="shared" si="1"/>
        <v>1.2</v>
      </c>
      <c r="F44" s="91">
        <v>5.5999999999999999E-3</v>
      </c>
      <c r="G44" s="91">
        <v>3.5999999999999999E-3</v>
      </c>
      <c r="H44" s="91">
        <v>1.04E-2</v>
      </c>
      <c r="I44" s="91">
        <v>3.7999999999999999E-2</v>
      </c>
      <c r="J44" s="91">
        <v>7.2999999999999995E-2</v>
      </c>
      <c r="K44" s="91">
        <v>6.4999999999999997E-3</v>
      </c>
      <c r="L44" s="91">
        <v>0.03</v>
      </c>
      <c r="M44" s="91">
        <f t="shared" si="2"/>
        <v>1.2E-2</v>
      </c>
      <c r="N44" s="91">
        <v>0</v>
      </c>
      <c r="O44" s="91">
        <f t="shared" si="3"/>
        <v>4.8500000000000001E-2</v>
      </c>
      <c r="P44" s="91">
        <f t="shared" si="4"/>
        <v>0.19320000000000001</v>
      </c>
    </row>
    <row r="45" spans="1:16" x14ac:dyDescent="0.25">
      <c r="A45" s="89" t="s">
        <v>80</v>
      </c>
      <c r="B45" s="90">
        <v>0.05</v>
      </c>
      <c r="C45" s="90">
        <v>0.4</v>
      </c>
      <c r="D45" s="90">
        <f t="shared" si="0"/>
        <v>2.0000000000000004E-2</v>
      </c>
      <c r="E45" s="88">
        <f t="shared" si="1"/>
        <v>2.0000000000000004</v>
      </c>
      <c r="F45" s="91">
        <v>5.5999999999999999E-3</v>
      </c>
      <c r="G45" s="91">
        <v>3.5999999999999999E-3</v>
      </c>
      <c r="H45" s="91">
        <v>1.04E-2</v>
      </c>
      <c r="I45" s="91">
        <v>3.7999999999999999E-2</v>
      </c>
      <c r="J45" s="91">
        <v>7.2999999999999995E-2</v>
      </c>
      <c r="K45" s="91">
        <v>6.4999999999999997E-3</v>
      </c>
      <c r="L45" s="91">
        <v>0.03</v>
      </c>
      <c r="M45" s="91">
        <f t="shared" si="2"/>
        <v>2.0000000000000004E-2</v>
      </c>
      <c r="N45" s="91">
        <v>0</v>
      </c>
      <c r="O45" s="91">
        <f t="shared" si="3"/>
        <v>5.6500000000000002E-2</v>
      </c>
      <c r="P45" s="91">
        <f t="shared" si="4"/>
        <v>0.20330000000000001</v>
      </c>
    </row>
    <row r="46" spans="1:16" x14ac:dyDescent="0.25">
      <c r="A46" s="89" t="s">
        <v>81</v>
      </c>
      <c r="B46" s="90">
        <v>0.05</v>
      </c>
      <c r="C46" s="90">
        <v>0.4</v>
      </c>
      <c r="D46" s="90">
        <f t="shared" si="0"/>
        <v>2.0000000000000004E-2</v>
      </c>
      <c r="E46" s="88">
        <f t="shared" si="1"/>
        <v>2.0000000000000004</v>
      </c>
      <c r="F46" s="91">
        <v>5.5999999999999999E-3</v>
      </c>
      <c r="G46" s="91">
        <v>3.5999999999999999E-3</v>
      </c>
      <c r="H46" s="91">
        <v>1.04E-2</v>
      </c>
      <c r="I46" s="91">
        <v>3.7999999999999999E-2</v>
      </c>
      <c r="J46" s="91">
        <v>7.2999999999999995E-2</v>
      </c>
      <c r="K46" s="91">
        <v>6.4999999999999997E-3</v>
      </c>
      <c r="L46" s="91">
        <v>0.03</v>
      </c>
      <c r="M46" s="91">
        <f t="shared" si="2"/>
        <v>2.0000000000000004E-2</v>
      </c>
      <c r="N46" s="91">
        <v>0</v>
      </c>
      <c r="O46" s="91">
        <f t="shared" si="3"/>
        <v>5.6500000000000002E-2</v>
      </c>
      <c r="P46" s="91">
        <f t="shared" si="4"/>
        <v>0.20330000000000001</v>
      </c>
    </row>
    <row r="47" spans="1:16" x14ac:dyDescent="0.25">
      <c r="A47" s="89" t="s">
        <v>82</v>
      </c>
      <c r="B47" s="90">
        <v>0.05</v>
      </c>
      <c r="C47" s="90">
        <v>0.4</v>
      </c>
      <c r="D47" s="90">
        <f t="shared" si="0"/>
        <v>2.0000000000000004E-2</v>
      </c>
      <c r="E47" s="88">
        <f t="shared" si="1"/>
        <v>2.0000000000000004</v>
      </c>
      <c r="F47" s="91">
        <v>5.5999999999999999E-3</v>
      </c>
      <c r="G47" s="91">
        <v>3.5999999999999999E-3</v>
      </c>
      <c r="H47" s="91">
        <v>1.04E-2</v>
      </c>
      <c r="I47" s="91">
        <v>3.7999999999999999E-2</v>
      </c>
      <c r="J47" s="91">
        <v>7.2999999999999995E-2</v>
      </c>
      <c r="K47" s="91">
        <v>6.4999999999999997E-3</v>
      </c>
      <c r="L47" s="91">
        <v>0.03</v>
      </c>
      <c r="M47" s="91">
        <f t="shared" si="2"/>
        <v>2.0000000000000004E-2</v>
      </c>
      <c r="N47" s="91">
        <v>0</v>
      </c>
      <c r="O47" s="91">
        <f t="shared" si="3"/>
        <v>5.6500000000000002E-2</v>
      </c>
      <c r="P47" s="91">
        <f t="shared" si="4"/>
        <v>0.20330000000000001</v>
      </c>
    </row>
    <row r="48" spans="1:16" x14ac:dyDescent="0.25">
      <c r="A48" s="89" t="s">
        <v>83</v>
      </c>
      <c r="B48" s="90">
        <v>0.05</v>
      </c>
      <c r="C48" s="90">
        <v>0.4</v>
      </c>
      <c r="D48" s="90">
        <f t="shared" si="0"/>
        <v>2.0000000000000004E-2</v>
      </c>
      <c r="E48" s="88">
        <f t="shared" si="1"/>
        <v>2.0000000000000004</v>
      </c>
      <c r="F48" s="91">
        <v>5.5999999999999999E-3</v>
      </c>
      <c r="G48" s="91">
        <v>3.5999999999999999E-3</v>
      </c>
      <c r="H48" s="91">
        <v>1.04E-2</v>
      </c>
      <c r="I48" s="91">
        <v>3.7999999999999999E-2</v>
      </c>
      <c r="J48" s="91">
        <v>7.2999999999999995E-2</v>
      </c>
      <c r="K48" s="91">
        <v>6.4999999999999997E-3</v>
      </c>
      <c r="L48" s="91">
        <v>0.03</v>
      </c>
      <c r="M48" s="91">
        <f t="shared" si="2"/>
        <v>2.0000000000000004E-2</v>
      </c>
      <c r="N48" s="91">
        <v>0</v>
      </c>
      <c r="O48" s="91">
        <f t="shared" si="3"/>
        <v>5.6500000000000002E-2</v>
      </c>
      <c r="P48" s="91">
        <f t="shared" si="4"/>
        <v>0.20330000000000001</v>
      </c>
    </row>
    <row r="49" spans="1:16" x14ac:dyDescent="0.25">
      <c r="A49" s="89" t="s">
        <v>84</v>
      </c>
      <c r="B49" s="90">
        <v>0.05</v>
      </c>
      <c r="C49" s="90">
        <v>0.4</v>
      </c>
      <c r="D49" s="90">
        <f t="shared" si="0"/>
        <v>2.0000000000000004E-2</v>
      </c>
      <c r="E49" s="88">
        <f t="shared" si="1"/>
        <v>2.0000000000000004</v>
      </c>
      <c r="F49" s="91">
        <v>5.5999999999999999E-3</v>
      </c>
      <c r="G49" s="91">
        <v>3.5999999999999999E-3</v>
      </c>
      <c r="H49" s="91">
        <v>1.04E-2</v>
      </c>
      <c r="I49" s="91">
        <v>3.7999999999999999E-2</v>
      </c>
      <c r="J49" s="91">
        <v>7.2999999999999995E-2</v>
      </c>
      <c r="K49" s="91">
        <v>6.4999999999999997E-3</v>
      </c>
      <c r="L49" s="91">
        <v>0.03</v>
      </c>
      <c r="M49" s="91">
        <f t="shared" si="2"/>
        <v>2.0000000000000004E-2</v>
      </c>
      <c r="N49" s="91">
        <v>0</v>
      </c>
      <c r="O49" s="91">
        <f t="shared" si="3"/>
        <v>5.6500000000000002E-2</v>
      </c>
      <c r="P49" s="91">
        <f t="shared" si="4"/>
        <v>0.20330000000000001</v>
      </c>
    </row>
    <row r="50" spans="1:16" x14ac:dyDescent="0.25">
      <c r="A50" s="89" t="s">
        <v>85</v>
      </c>
      <c r="B50" s="90">
        <v>3.5000000000000003E-2</v>
      </c>
      <c r="C50" s="90">
        <v>0.4</v>
      </c>
      <c r="D50" s="90">
        <f t="shared" si="0"/>
        <v>1.4000000000000002E-2</v>
      </c>
      <c r="E50" s="88">
        <f t="shared" si="1"/>
        <v>1.4000000000000001</v>
      </c>
      <c r="F50" s="91">
        <v>5.5999999999999999E-3</v>
      </c>
      <c r="G50" s="91">
        <v>3.5999999999999999E-3</v>
      </c>
      <c r="H50" s="91">
        <v>1.04E-2</v>
      </c>
      <c r="I50" s="91">
        <v>3.7999999999999999E-2</v>
      </c>
      <c r="J50" s="91">
        <v>7.2999999999999995E-2</v>
      </c>
      <c r="K50" s="91">
        <v>6.4999999999999997E-3</v>
      </c>
      <c r="L50" s="91">
        <v>0.03</v>
      </c>
      <c r="M50" s="91">
        <f t="shared" si="2"/>
        <v>1.4000000000000002E-2</v>
      </c>
      <c r="N50" s="91">
        <v>0</v>
      </c>
      <c r="O50" s="91">
        <f t="shared" si="3"/>
        <v>5.0500000000000003E-2</v>
      </c>
      <c r="P50" s="91">
        <f t="shared" si="4"/>
        <v>0.19570000000000001</v>
      </c>
    </row>
    <row r="51" spans="1:16" x14ac:dyDescent="0.25">
      <c r="A51" s="89" t="s">
        <v>86</v>
      </c>
      <c r="B51" s="90">
        <v>0.05</v>
      </c>
      <c r="C51" s="90">
        <v>0.4</v>
      </c>
      <c r="D51" s="90">
        <f t="shared" si="0"/>
        <v>2.0000000000000004E-2</v>
      </c>
      <c r="E51" s="88">
        <f t="shared" si="1"/>
        <v>2.0000000000000004</v>
      </c>
      <c r="F51" s="91">
        <v>5.5999999999999999E-3</v>
      </c>
      <c r="G51" s="91">
        <v>3.5999999999999999E-3</v>
      </c>
      <c r="H51" s="91">
        <v>1.04E-2</v>
      </c>
      <c r="I51" s="91">
        <v>3.7999999999999999E-2</v>
      </c>
      <c r="J51" s="91">
        <v>7.2999999999999995E-2</v>
      </c>
      <c r="K51" s="91">
        <v>6.4999999999999997E-3</v>
      </c>
      <c r="L51" s="91">
        <v>0.03</v>
      </c>
      <c r="M51" s="91">
        <f t="shared" si="2"/>
        <v>2.0000000000000004E-2</v>
      </c>
      <c r="N51" s="91">
        <v>0</v>
      </c>
      <c r="O51" s="91">
        <f t="shared" si="3"/>
        <v>5.6500000000000002E-2</v>
      </c>
      <c r="P51" s="91">
        <f t="shared" si="4"/>
        <v>0.20330000000000001</v>
      </c>
    </row>
    <row r="52" spans="1:16" x14ac:dyDescent="0.25">
      <c r="A52" s="89" t="s">
        <v>87</v>
      </c>
      <c r="B52" s="90">
        <v>0.05</v>
      </c>
      <c r="C52" s="90">
        <v>0.4</v>
      </c>
      <c r="D52" s="90">
        <f t="shared" si="0"/>
        <v>2.0000000000000004E-2</v>
      </c>
      <c r="E52" s="88">
        <f t="shared" si="1"/>
        <v>2.0000000000000004</v>
      </c>
      <c r="F52" s="91">
        <v>5.5999999999999999E-3</v>
      </c>
      <c r="G52" s="91">
        <v>3.5999999999999999E-3</v>
      </c>
      <c r="H52" s="91">
        <v>1.04E-2</v>
      </c>
      <c r="I52" s="91">
        <v>3.7999999999999999E-2</v>
      </c>
      <c r="J52" s="91">
        <v>7.2999999999999995E-2</v>
      </c>
      <c r="K52" s="91">
        <v>6.4999999999999997E-3</v>
      </c>
      <c r="L52" s="91">
        <v>0.03</v>
      </c>
      <c r="M52" s="91">
        <f t="shared" si="2"/>
        <v>2.0000000000000004E-2</v>
      </c>
      <c r="N52" s="91">
        <v>0</v>
      </c>
      <c r="O52" s="91">
        <f t="shared" si="3"/>
        <v>5.6500000000000002E-2</v>
      </c>
      <c r="P52" s="91">
        <f t="shared" si="4"/>
        <v>0.20330000000000001</v>
      </c>
    </row>
    <row r="53" spans="1:16" x14ac:dyDescent="0.25">
      <c r="A53" s="89" t="s">
        <v>88</v>
      </c>
      <c r="B53" s="90">
        <v>0.04</v>
      </c>
      <c r="C53" s="90">
        <v>0.4</v>
      </c>
      <c r="D53" s="90">
        <f t="shared" si="0"/>
        <v>1.6E-2</v>
      </c>
      <c r="E53" s="88">
        <f t="shared" si="1"/>
        <v>1.6</v>
      </c>
      <c r="F53" s="91">
        <v>5.5999999999999999E-3</v>
      </c>
      <c r="G53" s="91">
        <v>3.5999999999999999E-3</v>
      </c>
      <c r="H53" s="91">
        <v>1.04E-2</v>
      </c>
      <c r="I53" s="91">
        <v>3.7999999999999999E-2</v>
      </c>
      <c r="J53" s="91">
        <v>7.2999999999999995E-2</v>
      </c>
      <c r="K53" s="91">
        <v>6.4999999999999997E-3</v>
      </c>
      <c r="L53" s="91">
        <v>0.03</v>
      </c>
      <c r="M53" s="91">
        <f t="shared" si="2"/>
        <v>1.6E-2</v>
      </c>
      <c r="N53" s="91">
        <v>0</v>
      </c>
      <c r="O53" s="91">
        <f t="shared" si="3"/>
        <v>5.2499999999999998E-2</v>
      </c>
      <c r="P53" s="91">
        <f t="shared" si="4"/>
        <v>0.19819999999999999</v>
      </c>
    </row>
    <row r="54" spans="1:16" x14ac:dyDescent="0.25">
      <c r="A54" s="89" t="s">
        <v>89</v>
      </c>
      <c r="B54" s="90">
        <v>0.05</v>
      </c>
      <c r="C54" s="90">
        <v>0.4</v>
      </c>
      <c r="D54" s="90">
        <f t="shared" si="0"/>
        <v>2.0000000000000004E-2</v>
      </c>
      <c r="E54" s="88">
        <f t="shared" si="1"/>
        <v>2.0000000000000004</v>
      </c>
      <c r="F54" s="91">
        <v>5.5999999999999999E-3</v>
      </c>
      <c r="G54" s="91">
        <v>3.5999999999999999E-3</v>
      </c>
      <c r="H54" s="91">
        <v>1.04E-2</v>
      </c>
      <c r="I54" s="91">
        <v>3.7999999999999999E-2</v>
      </c>
      <c r="J54" s="91">
        <v>7.2999999999999995E-2</v>
      </c>
      <c r="K54" s="91">
        <v>6.4999999999999997E-3</v>
      </c>
      <c r="L54" s="91">
        <v>0.03</v>
      </c>
      <c r="M54" s="91">
        <f t="shared" si="2"/>
        <v>2.0000000000000004E-2</v>
      </c>
      <c r="N54" s="91">
        <v>0</v>
      </c>
      <c r="O54" s="91">
        <f t="shared" si="3"/>
        <v>5.6500000000000002E-2</v>
      </c>
      <c r="P54" s="91">
        <f t="shared" si="4"/>
        <v>0.20330000000000001</v>
      </c>
    </row>
    <row r="55" spans="1:16" x14ac:dyDescent="0.25">
      <c r="A55" s="89" t="s">
        <v>90</v>
      </c>
      <c r="B55" s="90">
        <v>0.05</v>
      </c>
      <c r="C55" s="90">
        <v>0.4</v>
      </c>
      <c r="D55" s="90">
        <f t="shared" si="0"/>
        <v>2.0000000000000004E-2</v>
      </c>
      <c r="E55" s="88">
        <f t="shared" si="1"/>
        <v>2.0000000000000004</v>
      </c>
      <c r="F55" s="91">
        <v>5.5999999999999999E-3</v>
      </c>
      <c r="G55" s="91">
        <v>3.5999999999999999E-3</v>
      </c>
      <c r="H55" s="91">
        <v>1.04E-2</v>
      </c>
      <c r="I55" s="91">
        <v>3.7999999999999999E-2</v>
      </c>
      <c r="J55" s="91">
        <v>7.2999999999999995E-2</v>
      </c>
      <c r="K55" s="91">
        <v>6.4999999999999997E-3</v>
      </c>
      <c r="L55" s="91">
        <v>0.03</v>
      </c>
      <c r="M55" s="91">
        <f t="shared" si="2"/>
        <v>2.0000000000000004E-2</v>
      </c>
      <c r="N55" s="91">
        <v>0</v>
      </c>
      <c r="O55" s="91">
        <f t="shared" si="3"/>
        <v>5.6500000000000002E-2</v>
      </c>
      <c r="P55" s="91">
        <f t="shared" si="4"/>
        <v>0.20330000000000001</v>
      </c>
    </row>
    <row r="56" spans="1:16" x14ac:dyDescent="0.25">
      <c r="A56" s="89" t="s">
        <v>91</v>
      </c>
      <c r="B56" s="90">
        <v>0.05</v>
      </c>
      <c r="C56" s="90">
        <v>0.4</v>
      </c>
      <c r="D56" s="90">
        <f t="shared" si="0"/>
        <v>2.0000000000000004E-2</v>
      </c>
      <c r="E56" s="88">
        <f t="shared" si="1"/>
        <v>2.0000000000000004</v>
      </c>
      <c r="F56" s="91">
        <v>5.5999999999999999E-3</v>
      </c>
      <c r="G56" s="91">
        <v>3.5999999999999999E-3</v>
      </c>
      <c r="H56" s="91">
        <v>1.04E-2</v>
      </c>
      <c r="I56" s="91">
        <v>3.7999999999999999E-2</v>
      </c>
      <c r="J56" s="91">
        <v>7.2999999999999995E-2</v>
      </c>
      <c r="K56" s="91">
        <v>6.4999999999999997E-3</v>
      </c>
      <c r="L56" s="91">
        <v>0.03</v>
      </c>
      <c r="M56" s="91">
        <f t="shared" si="2"/>
        <v>2.0000000000000004E-2</v>
      </c>
      <c r="N56" s="91">
        <v>0</v>
      </c>
      <c r="O56" s="91">
        <f t="shared" si="3"/>
        <v>5.6500000000000002E-2</v>
      </c>
      <c r="P56" s="91">
        <f t="shared" si="4"/>
        <v>0.20330000000000001</v>
      </c>
    </row>
    <row r="57" spans="1:16" x14ac:dyDescent="0.25">
      <c r="A57" s="89" t="s">
        <v>92</v>
      </c>
      <c r="B57" s="90">
        <v>0.05</v>
      </c>
      <c r="C57" s="90">
        <v>0.4</v>
      </c>
      <c r="D57" s="90">
        <f t="shared" si="0"/>
        <v>2.0000000000000004E-2</v>
      </c>
      <c r="E57" s="88">
        <f t="shared" si="1"/>
        <v>2.0000000000000004</v>
      </c>
      <c r="F57" s="91">
        <v>5.5999999999999999E-3</v>
      </c>
      <c r="G57" s="91">
        <v>3.5999999999999999E-3</v>
      </c>
      <c r="H57" s="91">
        <v>1.04E-2</v>
      </c>
      <c r="I57" s="91">
        <v>3.7999999999999999E-2</v>
      </c>
      <c r="J57" s="91">
        <v>7.2999999999999995E-2</v>
      </c>
      <c r="K57" s="91">
        <v>6.4999999999999997E-3</v>
      </c>
      <c r="L57" s="91">
        <v>0.03</v>
      </c>
      <c r="M57" s="91">
        <f t="shared" si="2"/>
        <v>2.0000000000000004E-2</v>
      </c>
      <c r="N57" s="91">
        <v>0</v>
      </c>
      <c r="O57" s="91">
        <f t="shared" si="3"/>
        <v>5.6500000000000002E-2</v>
      </c>
      <c r="P57" s="91">
        <f t="shared" si="4"/>
        <v>0.20330000000000001</v>
      </c>
    </row>
    <row r="58" spans="1:16" x14ac:dyDescent="0.25">
      <c r="A58" s="89" t="s">
        <v>93</v>
      </c>
      <c r="B58" s="90">
        <v>0.04</v>
      </c>
      <c r="C58" s="90">
        <v>0.4</v>
      </c>
      <c r="D58" s="90">
        <f>B58*C58</f>
        <v>1.6E-2</v>
      </c>
      <c r="E58" s="88">
        <f t="shared" si="1"/>
        <v>1.6</v>
      </c>
      <c r="F58" s="91">
        <v>5.5999999999999999E-3</v>
      </c>
      <c r="G58" s="91">
        <v>3.5999999999999999E-3</v>
      </c>
      <c r="H58" s="91">
        <v>1.04E-2</v>
      </c>
      <c r="I58" s="91">
        <v>3.7999999999999999E-2</v>
      </c>
      <c r="J58" s="91">
        <v>7.2999999999999995E-2</v>
      </c>
      <c r="K58" s="91">
        <v>6.4999999999999997E-3</v>
      </c>
      <c r="L58" s="91">
        <v>0.03</v>
      </c>
      <c r="M58" s="91">
        <f t="shared" si="2"/>
        <v>1.6E-2</v>
      </c>
      <c r="N58" s="91">
        <v>0</v>
      </c>
      <c r="O58" s="91">
        <f t="shared" si="3"/>
        <v>5.2499999999999998E-2</v>
      </c>
      <c r="P58" s="91">
        <f t="shared" si="4"/>
        <v>0.19819999999999999</v>
      </c>
    </row>
    <row r="59" spans="1:16" x14ac:dyDescent="0.25">
      <c r="A59" s="89" t="s">
        <v>94</v>
      </c>
      <c r="B59" s="90">
        <v>0.05</v>
      </c>
      <c r="C59" s="90">
        <v>0.4</v>
      </c>
      <c r="D59" s="90">
        <f t="shared" si="0"/>
        <v>2.0000000000000004E-2</v>
      </c>
      <c r="E59" s="88">
        <f t="shared" si="1"/>
        <v>2.0000000000000004</v>
      </c>
      <c r="F59" s="91">
        <v>5.5999999999999999E-3</v>
      </c>
      <c r="G59" s="91">
        <v>3.5999999999999999E-3</v>
      </c>
      <c r="H59" s="91">
        <v>1.04E-2</v>
      </c>
      <c r="I59" s="91">
        <v>3.7999999999999999E-2</v>
      </c>
      <c r="J59" s="91">
        <v>7.2999999999999995E-2</v>
      </c>
      <c r="K59" s="91">
        <v>6.4999999999999997E-3</v>
      </c>
      <c r="L59" s="91">
        <v>0.03</v>
      </c>
      <c r="M59" s="91">
        <f t="shared" si="2"/>
        <v>2.0000000000000004E-2</v>
      </c>
      <c r="N59" s="91">
        <v>0</v>
      </c>
      <c r="O59" s="91">
        <f t="shared" si="3"/>
        <v>5.6500000000000002E-2</v>
      </c>
      <c r="P59" s="91">
        <f t="shared" si="4"/>
        <v>0.20330000000000001</v>
      </c>
    </row>
    <row r="60" spans="1:16" x14ac:dyDescent="0.25">
      <c r="A60" s="89" t="s">
        <v>95</v>
      </c>
      <c r="B60" s="90">
        <v>0.05</v>
      </c>
      <c r="C60" s="90">
        <v>0.4</v>
      </c>
      <c r="D60" s="90">
        <f t="shared" si="0"/>
        <v>2.0000000000000004E-2</v>
      </c>
      <c r="E60" s="88">
        <f t="shared" si="1"/>
        <v>2.0000000000000004</v>
      </c>
      <c r="F60" s="91">
        <v>5.5999999999999999E-3</v>
      </c>
      <c r="G60" s="91">
        <v>3.5999999999999999E-3</v>
      </c>
      <c r="H60" s="91">
        <v>1.04E-2</v>
      </c>
      <c r="I60" s="91">
        <v>3.7999999999999999E-2</v>
      </c>
      <c r="J60" s="91">
        <v>7.2999999999999995E-2</v>
      </c>
      <c r="K60" s="91">
        <v>6.4999999999999997E-3</v>
      </c>
      <c r="L60" s="91">
        <v>0.03</v>
      </c>
      <c r="M60" s="91">
        <f t="shared" si="2"/>
        <v>2.0000000000000004E-2</v>
      </c>
      <c r="N60" s="91">
        <v>0</v>
      </c>
      <c r="O60" s="91">
        <f t="shared" si="3"/>
        <v>5.6500000000000002E-2</v>
      </c>
      <c r="P60" s="91">
        <f t="shared" si="4"/>
        <v>0.20330000000000001</v>
      </c>
    </row>
    <row r="61" spans="1:16" x14ac:dyDescent="0.25">
      <c r="A61" s="89" t="s">
        <v>96</v>
      </c>
      <c r="B61" s="90">
        <v>0.05</v>
      </c>
      <c r="C61" s="90">
        <v>0.4</v>
      </c>
      <c r="D61" s="90">
        <f t="shared" si="0"/>
        <v>2.0000000000000004E-2</v>
      </c>
      <c r="E61" s="88">
        <f t="shared" si="1"/>
        <v>2.0000000000000004</v>
      </c>
      <c r="F61" s="91">
        <v>5.5999999999999999E-3</v>
      </c>
      <c r="G61" s="91">
        <v>3.5999999999999999E-3</v>
      </c>
      <c r="H61" s="91">
        <v>1.04E-2</v>
      </c>
      <c r="I61" s="91">
        <v>3.7999999999999999E-2</v>
      </c>
      <c r="J61" s="91">
        <v>7.2999999999999995E-2</v>
      </c>
      <c r="K61" s="91">
        <v>6.4999999999999997E-3</v>
      </c>
      <c r="L61" s="91">
        <v>0.03</v>
      </c>
      <c r="M61" s="91">
        <f t="shared" si="2"/>
        <v>2.0000000000000004E-2</v>
      </c>
      <c r="N61" s="91">
        <v>0</v>
      </c>
      <c r="O61" s="91">
        <f t="shared" si="3"/>
        <v>5.6500000000000002E-2</v>
      </c>
      <c r="P61" s="91">
        <f t="shared" si="4"/>
        <v>0.20330000000000001</v>
      </c>
    </row>
    <row r="62" spans="1:16" x14ac:dyDescent="0.25">
      <c r="A62" s="89" t="s">
        <v>97</v>
      </c>
      <c r="B62" s="90">
        <v>0.05</v>
      </c>
      <c r="C62" s="90">
        <v>0.4</v>
      </c>
      <c r="D62" s="90">
        <f t="shared" si="0"/>
        <v>2.0000000000000004E-2</v>
      </c>
      <c r="E62" s="88">
        <f t="shared" si="1"/>
        <v>2.0000000000000004</v>
      </c>
      <c r="F62" s="91">
        <v>5.5999999999999999E-3</v>
      </c>
      <c r="G62" s="91">
        <v>3.5999999999999999E-3</v>
      </c>
      <c r="H62" s="91">
        <v>1.04E-2</v>
      </c>
      <c r="I62" s="91">
        <v>3.7999999999999999E-2</v>
      </c>
      <c r="J62" s="91">
        <v>7.2999999999999995E-2</v>
      </c>
      <c r="K62" s="91">
        <v>6.4999999999999997E-3</v>
      </c>
      <c r="L62" s="91">
        <v>0.03</v>
      </c>
      <c r="M62" s="91">
        <f t="shared" si="2"/>
        <v>2.0000000000000004E-2</v>
      </c>
      <c r="N62" s="91">
        <v>0</v>
      </c>
      <c r="O62" s="91">
        <f t="shared" si="3"/>
        <v>5.6500000000000002E-2</v>
      </c>
      <c r="P62" s="91">
        <f t="shared" si="4"/>
        <v>0.20330000000000001</v>
      </c>
    </row>
    <row r="63" spans="1:16" x14ac:dyDescent="0.25">
      <c r="A63" s="89" t="s">
        <v>98</v>
      </c>
      <c r="B63" s="90">
        <v>0.05</v>
      </c>
      <c r="C63" s="90">
        <v>0.4</v>
      </c>
      <c r="D63" s="90">
        <f t="shared" si="0"/>
        <v>2.0000000000000004E-2</v>
      </c>
      <c r="E63" s="88">
        <f t="shared" si="1"/>
        <v>2.0000000000000004</v>
      </c>
      <c r="F63" s="91">
        <v>5.5999999999999999E-3</v>
      </c>
      <c r="G63" s="91">
        <v>3.5999999999999999E-3</v>
      </c>
      <c r="H63" s="91">
        <v>1.04E-2</v>
      </c>
      <c r="I63" s="91">
        <v>3.7999999999999999E-2</v>
      </c>
      <c r="J63" s="91">
        <v>7.2999999999999995E-2</v>
      </c>
      <c r="K63" s="91">
        <v>6.4999999999999997E-3</v>
      </c>
      <c r="L63" s="91">
        <v>0.03</v>
      </c>
      <c r="M63" s="91">
        <f t="shared" si="2"/>
        <v>2.0000000000000004E-2</v>
      </c>
      <c r="N63" s="91">
        <v>0</v>
      </c>
      <c r="O63" s="91">
        <f t="shared" si="3"/>
        <v>5.6500000000000002E-2</v>
      </c>
      <c r="P63" s="91">
        <f t="shared" si="4"/>
        <v>0.20330000000000001</v>
      </c>
    </row>
    <row r="64" spans="1:16" x14ac:dyDescent="0.25">
      <c r="A64" s="89" t="s">
        <v>99</v>
      </c>
      <c r="B64" s="90">
        <v>0.05</v>
      </c>
      <c r="C64" s="90">
        <v>0.4</v>
      </c>
      <c r="D64" s="90">
        <f t="shared" si="0"/>
        <v>2.0000000000000004E-2</v>
      </c>
      <c r="E64" s="88">
        <f t="shared" si="1"/>
        <v>2.0000000000000004</v>
      </c>
      <c r="F64" s="91">
        <v>5.5999999999999999E-3</v>
      </c>
      <c r="G64" s="91">
        <v>3.5999999999999999E-3</v>
      </c>
      <c r="H64" s="91">
        <v>1.04E-2</v>
      </c>
      <c r="I64" s="91">
        <v>3.7999999999999999E-2</v>
      </c>
      <c r="J64" s="91">
        <v>7.2999999999999995E-2</v>
      </c>
      <c r="K64" s="91">
        <v>6.4999999999999997E-3</v>
      </c>
      <c r="L64" s="91">
        <v>0.03</v>
      </c>
      <c r="M64" s="91">
        <f t="shared" si="2"/>
        <v>2.0000000000000004E-2</v>
      </c>
      <c r="N64" s="91">
        <v>0</v>
      </c>
      <c r="O64" s="91">
        <f t="shared" si="3"/>
        <v>5.6500000000000002E-2</v>
      </c>
      <c r="P64" s="91">
        <f t="shared" si="4"/>
        <v>0.20330000000000001</v>
      </c>
    </row>
    <row r="65" spans="1:16" x14ac:dyDescent="0.25">
      <c r="A65" s="89" t="s">
        <v>100</v>
      </c>
      <c r="B65" s="90">
        <v>0.05</v>
      </c>
      <c r="C65" s="90">
        <v>0.4</v>
      </c>
      <c r="D65" s="90">
        <f t="shared" si="0"/>
        <v>2.0000000000000004E-2</v>
      </c>
      <c r="E65" s="88">
        <f t="shared" si="1"/>
        <v>2.0000000000000004</v>
      </c>
      <c r="F65" s="91">
        <v>5.5999999999999999E-3</v>
      </c>
      <c r="G65" s="91">
        <v>3.5999999999999999E-3</v>
      </c>
      <c r="H65" s="91">
        <v>1.04E-2</v>
      </c>
      <c r="I65" s="91">
        <v>3.7999999999999999E-2</v>
      </c>
      <c r="J65" s="91">
        <v>7.2999999999999995E-2</v>
      </c>
      <c r="K65" s="91">
        <v>6.4999999999999997E-3</v>
      </c>
      <c r="L65" s="91">
        <v>0.03</v>
      </c>
      <c r="M65" s="91">
        <f t="shared" si="2"/>
        <v>2.0000000000000004E-2</v>
      </c>
      <c r="N65" s="91">
        <v>0</v>
      </c>
      <c r="O65" s="91">
        <f t="shared" si="3"/>
        <v>5.6500000000000002E-2</v>
      </c>
      <c r="P65" s="91">
        <f t="shared" si="4"/>
        <v>0.20330000000000001</v>
      </c>
    </row>
    <row r="66" spans="1:16" x14ac:dyDescent="0.25">
      <c r="A66" s="89" t="s">
        <v>101</v>
      </c>
      <c r="B66" s="90">
        <v>0.05</v>
      </c>
      <c r="C66" s="90">
        <v>0.4</v>
      </c>
      <c r="D66" s="90">
        <f>B66*C66</f>
        <v>2.0000000000000004E-2</v>
      </c>
      <c r="E66" s="88">
        <f t="shared" si="1"/>
        <v>2.0000000000000004</v>
      </c>
      <c r="F66" s="91">
        <v>5.5999999999999999E-3</v>
      </c>
      <c r="G66" s="91">
        <v>3.5999999999999999E-3</v>
      </c>
      <c r="H66" s="91">
        <v>1.04E-2</v>
      </c>
      <c r="I66" s="91">
        <v>3.7999999999999999E-2</v>
      </c>
      <c r="J66" s="91">
        <v>7.2999999999999995E-2</v>
      </c>
      <c r="K66" s="91">
        <v>6.4999999999999997E-3</v>
      </c>
      <c r="L66" s="91">
        <v>0.03</v>
      </c>
      <c r="M66" s="91">
        <f t="shared" si="2"/>
        <v>2.0000000000000004E-2</v>
      </c>
      <c r="N66" s="91">
        <v>0</v>
      </c>
      <c r="O66" s="91">
        <f t="shared" si="3"/>
        <v>5.6500000000000002E-2</v>
      </c>
      <c r="P66" s="91">
        <f t="shared" si="4"/>
        <v>0.20330000000000001</v>
      </c>
    </row>
    <row r="67" spans="1:16" x14ac:dyDescent="0.25">
      <c r="A67" s="89" t="s">
        <v>102</v>
      </c>
      <c r="B67" s="90">
        <v>0.05</v>
      </c>
      <c r="C67" s="90">
        <v>0.4</v>
      </c>
      <c r="D67" s="90">
        <f>B67*C67</f>
        <v>2.0000000000000004E-2</v>
      </c>
      <c r="E67" s="88">
        <f t="shared" ref="E67:E80" si="5">D67*100</f>
        <v>2.0000000000000004</v>
      </c>
      <c r="F67" s="91">
        <v>5.5999999999999999E-3</v>
      </c>
      <c r="G67" s="91">
        <v>3.5999999999999999E-3</v>
      </c>
      <c r="H67" s="91">
        <v>1.04E-2</v>
      </c>
      <c r="I67" s="91">
        <v>3.7999999999999999E-2</v>
      </c>
      <c r="J67" s="91">
        <v>7.2999999999999995E-2</v>
      </c>
      <c r="K67" s="91">
        <v>6.4999999999999997E-3</v>
      </c>
      <c r="L67" s="91">
        <v>0.03</v>
      </c>
      <c r="M67" s="91">
        <f t="shared" ref="M67:M80" si="6">D67</f>
        <v>2.0000000000000004E-2</v>
      </c>
      <c r="N67" s="91">
        <v>0</v>
      </c>
      <c r="O67" s="91">
        <f t="shared" ref="O67:O80" si="7">SUM(K67:N67)</f>
        <v>5.6500000000000002E-2</v>
      </c>
      <c r="P67" s="91">
        <f t="shared" ref="P67:P80" si="8">TRUNC((((1+I67+F67+G67)*(1+H67)*(1+J67))/(1-O67)-1),4)</f>
        <v>0.20330000000000001</v>
      </c>
    </row>
    <row r="68" spans="1:16" x14ac:dyDescent="0.25">
      <c r="A68" s="89" t="s">
        <v>103</v>
      </c>
      <c r="B68" s="90">
        <v>0.05</v>
      </c>
      <c r="C68" s="90">
        <v>0.4</v>
      </c>
      <c r="D68" s="90">
        <f t="shared" ref="D68:D80" si="9">B68*C68</f>
        <v>2.0000000000000004E-2</v>
      </c>
      <c r="E68" s="88">
        <f t="shared" si="5"/>
        <v>2.0000000000000004</v>
      </c>
      <c r="F68" s="91">
        <v>5.5999999999999999E-3</v>
      </c>
      <c r="G68" s="91">
        <v>3.5999999999999999E-3</v>
      </c>
      <c r="H68" s="91">
        <v>1.04E-2</v>
      </c>
      <c r="I68" s="91">
        <v>3.7999999999999999E-2</v>
      </c>
      <c r="J68" s="91">
        <v>7.2999999999999995E-2</v>
      </c>
      <c r="K68" s="91">
        <v>6.4999999999999997E-3</v>
      </c>
      <c r="L68" s="91">
        <v>0.03</v>
      </c>
      <c r="M68" s="91">
        <f t="shared" si="6"/>
        <v>2.0000000000000004E-2</v>
      </c>
      <c r="N68" s="91">
        <v>0</v>
      </c>
      <c r="O68" s="91">
        <f t="shared" si="7"/>
        <v>5.6500000000000002E-2</v>
      </c>
      <c r="P68" s="91">
        <f t="shared" si="8"/>
        <v>0.20330000000000001</v>
      </c>
    </row>
    <row r="69" spans="1:16" x14ac:dyDescent="0.25">
      <c r="A69" s="89" t="s">
        <v>104</v>
      </c>
      <c r="B69" s="90">
        <v>0.05</v>
      </c>
      <c r="C69" s="90">
        <v>0.4</v>
      </c>
      <c r="D69" s="90">
        <f t="shared" si="9"/>
        <v>2.0000000000000004E-2</v>
      </c>
      <c r="E69" s="88">
        <f t="shared" si="5"/>
        <v>2.0000000000000004</v>
      </c>
      <c r="F69" s="91">
        <v>5.5999999999999999E-3</v>
      </c>
      <c r="G69" s="91">
        <v>3.5999999999999999E-3</v>
      </c>
      <c r="H69" s="91">
        <v>1.04E-2</v>
      </c>
      <c r="I69" s="91">
        <v>3.7999999999999999E-2</v>
      </c>
      <c r="J69" s="91">
        <v>7.2999999999999995E-2</v>
      </c>
      <c r="K69" s="91">
        <v>6.4999999999999997E-3</v>
      </c>
      <c r="L69" s="91">
        <v>0.03</v>
      </c>
      <c r="M69" s="91">
        <f t="shared" si="6"/>
        <v>2.0000000000000004E-2</v>
      </c>
      <c r="N69" s="91">
        <v>0</v>
      </c>
      <c r="O69" s="91">
        <f t="shared" si="7"/>
        <v>5.6500000000000002E-2</v>
      </c>
      <c r="P69" s="91">
        <f t="shared" si="8"/>
        <v>0.20330000000000001</v>
      </c>
    </row>
    <row r="70" spans="1:16" x14ac:dyDescent="0.25">
      <c r="A70" s="89" t="s">
        <v>105</v>
      </c>
      <c r="B70" s="90">
        <v>0.05</v>
      </c>
      <c r="C70" s="90">
        <v>0.4</v>
      </c>
      <c r="D70" s="90">
        <f t="shared" si="9"/>
        <v>2.0000000000000004E-2</v>
      </c>
      <c r="E70" s="88">
        <f t="shared" si="5"/>
        <v>2.0000000000000004</v>
      </c>
      <c r="F70" s="91">
        <v>5.5999999999999999E-3</v>
      </c>
      <c r="G70" s="91">
        <v>3.5999999999999999E-3</v>
      </c>
      <c r="H70" s="91">
        <v>1.04E-2</v>
      </c>
      <c r="I70" s="91">
        <v>3.7999999999999999E-2</v>
      </c>
      <c r="J70" s="91">
        <v>7.2999999999999995E-2</v>
      </c>
      <c r="K70" s="91">
        <v>6.4999999999999997E-3</v>
      </c>
      <c r="L70" s="91">
        <v>0.03</v>
      </c>
      <c r="M70" s="91">
        <f t="shared" si="6"/>
        <v>2.0000000000000004E-2</v>
      </c>
      <c r="N70" s="91">
        <v>0</v>
      </c>
      <c r="O70" s="91">
        <f t="shared" si="7"/>
        <v>5.6500000000000002E-2</v>
      </c>
      <c r="P70" s="91">
        <f t="shared" si="8"/>
        <v>0.20330000000000001</v>
      </c>
    </row>
    <row r="71" spans="1:16" x14ac:dyDescent="0.25">
      <c r="A71" s="89" t="s">
        <v>106</v>
      </c>
      <c r="B71" s="90">
        <v>0.03</v>
      </c>
      <c r="C71" s="90">
        <v>0.4</v>
      </c>
      <c r="D71" s="90">
        <f t="shared" si="9"/>
        <v>1.2E-2</v>
      </c>
      <c r="E71" s="88">
        <f t="shared" si="5"/>
        <v>1.2</v>
      </c>
      <c r="F71" s="91">
        <v>5.5999999999999999E-3</v>
      </c>
      <c r="G71" s="91">
        <v>3.5999999999999999E-3</v>
      </c>
      <c r="H71" s="91">
        <v>1.04E-2</v>
      </c>
      <c r="I71" s="91">
        <v>3.7999999999999999E-2</v>
      </c>
      <c r="J71" s="91">
        <v>7.2999999999999995E-2</v>
      </c>
      <c r="K71" s="91">
        <v>6.4999999999999997E-3</v>
      </c>
      <c r="L71" s="91">
        <v>0.03</v>
      </c>
      <c r="M71" s="91">
        <f t="shared" si="6"/>
        <v>1.2E-2</v>
      </c>
      <c r="N71" s="91">
        <v>0</v>
      </c>
      <c r="O71" s="91">
        <f t="shared" si="7"/>
        <v>4.8500000000000001E-2</v>
      </c>
      <c r="P71" s="91">
        <f t="shared" si="8"/>
        <v>0.19320000000000001</v>
      </c>
    </row>
    <row r="72" spans="1:16" x14ac:dyDescent="0.25">
      <c r="A72" s="89" t="s">
        <v>107</v>
      </c>
      <c r="B72" s="90">
        <v>0.05</v>
      </c>
      <c r="C72" s="90">
        <v>0.4</v>
      </c>
      <c r="D72" s="90">
        <f t="shared" si="9"/>
        <v>2.0000000000000004E-2</v>
      </c>
      <c r="E72" s="88">
        <f t="shared" si="5"/>
        <v>2.0000000000000004</v>
      </c>
      <c r="F72" s="91">
        <v>5.5999999999999999E-3</v>
      </c>
      <c r="G72" s="91">
        <v>3.5999999999999999E-3</v>
      </c>
      <c r="H72" s="91">
        <v>1.04E-2</v>
      </c>
      <c r="I72" s="91">
        <v>3.7999999999999999E-2</v>
      </c>
      <c r="J72" s="91">
        <v>7.2999999999999995E-2</v>
      </c>
      <c r="K72" s="91">
        <v>6.4999999999999997E-3</v>
      </c>
      <c r="L72" s="91">
        <v>0.03</v>
      </c>
      <c r="M72" s="91">
        <f t="shared" si="6"/>
        <v>2.0000000000000004E-2</v>
      </c>
      <c r="N72" s="91">
        <v>0</v>
      </c>
      <c r="O72" s="91">
        <f t="shared" si="7"/>
        <v>5.6500000000000002E-2</v>
      </c>
      <c r="P72" s="91">
        <f t="shared" si="8"/>
        <v>0.20330000000000001</v>
      </c>
    </row>
    <row r="73" spans="1:16" x14ac:dyDescent="0.25">
      <c r="A73" s="89" t="s">
        <v>108</v>
      </c>
      <c r="B73" s="90">
        <v>0.05</v>
      </c>
      <c r="C73" s="90">
        <v>0.4</v>
      </c>
      <c r="D73" s="90">
        <f t="shared" si="9"/>
        <v>2.0000000000000004E-2</v>
      </c>
      <c r="E73" s="88">
        <f t="shared" si="5"/>
        <v>2.0000000000000004</v>
      </c>
      <c r="F73" s="91">
        <v>5.5999999999999999E-3</v>
      </c>
      <c r="G73" s="91">
        <v>3.5999999999999999E-3</v>
      </c>
      <c r="H73" s="91">
        <v>1.04E-2</v>
      </c>
      <c r="I73" s="91">
        <v>3.7999999999999999E-2</v>
      </c>
      <c r="J73" s="91">
        <v>7.2999999999999995E-2</v>
      </c>
      <c r="K73" s="91">
        <v>6.4999999999999997E-3</v>
      </c>
      <c r="L73" s="91">
        <v>0.03</v>
      </c>
      <c r="M73" s="91">
        <f t="shared" si="6"/>
        <v>2.0000000000000004E-2</v>
      </c>
      <c r="N73" s="91">
        <v>0</v>
      </c>
      <c r="O73" s="91">
        <f t="shared" si="7"/>
        <v>5.6500000000000002E-2</v>
      </c>
      <c r="P73" s="91">
        <f t="shared" si="8"/>
        <v>0.20330000000000001</v>
      </c>
    </row>
    <row r="74" spans="1:16" x14ac:dyDescent="0.25">
      <c r="A74" s="89" t="s">
        <v>109</v>
      </c>
      <c r="B74" s="90">
        <v>0.05</v>
      </c>
      <c r="C74" s="90">
        <v>0.4</v>
      </c>
      <c r="D74" s="90">
        <f t="shared" si="9"/>
        <v>2.0000000000000004E-2</v>
      </c>
      <c r="E74" s="88">
        <f t="shared" si="5"/>
        <v>2.0000000000000004</v>
      </c>
      <c r="F74" s="91">
        <v>5.5999999999999999E-3</v>
      </c>
      <c r="G74" s="91">
        <v>3.5999999999999999E-3</v>
      </c>
      <c r="H74" s="91">
        <v>1.04E-2</v>
      </c>
      <c r="I74" s="91">
        <v>3.7999999999999999E-2</v>
      </c>
      <c r="J74" s="91">
        <v>7.2999999999999995E-2</v>
      </c>
      <c r="K74" s="91">
        <v>6.4999999999999997E-3</v>
      </c>
      <c r="L74" s="91">
        <v>0.03</v>
      </c>
      <c r="M74" s="91">
        <f t="shared" si="6"/>
        <v>2.0000000000000004E-2</v>
      </c>
      <c r="N74" s="91">
        <v>0</v>
      </c>
      <c r="O74" s="91">
        <f t="shared" si="7"/>
        <v>5.6500000000000002E-2</v>
      </c>
      <c r="P74" s="91">
        <f t="shared" si="8"/>
        <v>0.20330000000000001</v>
      </c>
    </row>
    <row r="75" spans="1:16" x14ac:dyDescent="0.25">
      <c r="A75" s="89" t="s">
        <v>110</v>
      </c>
      <c r="B75" s="90">
        <v>0.05</v>
      </c>
      <c r="C75" s="90">
        <v>0.4</v>
      </c>
      <c r="D75" s="90">
        <f t="shared" si="9"/>
        <v>2.0000000000000004E-2</v>
      </c>
      <c r="E75" s="88">
        <f t="shared" si="5"/>
        <v>2.0000000000000004</v>
      </c>
      <c r="F75" s="91">
        <v>5.5999999999999999E-3</v>
      </c>
      <c r="G75" s="91">
        <v>3.5999999999999999E-3</v>
      </c>
      <c r="H75" s="91">
        <v>1.04E-2</v>
      </c>
      <c r="I75" s="91">
        <v>3.7999999999999999E-2</v>
      </c>
      <c r="J75" s="91">
        <v>7.2999999999999995E-2</v>
      </c>
      <c r="K75" s="91">
        <v>6.4999999999999997E-3</v>
      </c>
      <c r="L75" s="91">
        <v>0.03</v>
      </c>
      <c r="M75" s="91">
        <f t="shared" si="6"/>
        <v>2.0000000000000004E-2</v>
      </c>
      <c r="N75" s="91">
        <v>0</v>
      </c>
      <c r="O75" s="91">
        <f t="shared" si="7"/>
        <v>5.6500000000000002E-2</v>
      </c>
      <c r="P75" s="91">
        <f t="shared" si="8"/>
        <v>0.20330000000000001</v>
      </c>
    </row>
    <row r="76" spans="1:16" x14ac:dyDescent="0.25">
      <c r="A76" s="89" t="s">
        <v>111</v>
      </c>
      <c r="B76" s="90">
        <v>0.05</v>
      </c>
      <c r="C76" s="90">
        <v>0.4</v>
      </c>
      <c r="D76" s="90">
        <f t="shared" si="9"/>
        <v>2.0000000000000004E-2</v>
      </c>
      <c r="E76" s="88">
        <f t="shared" si="5"/>
        <v>2.0000000000000004</v>
      </c>
      <c r="F76" s="91">
        <v>5.5999999999999999E-3</v>
      </c>
      <c r="G76" s="91">
        <v>3.5999999999999999E-3</v>
      </c>
      <c r="H76" s="91">
        <v>1.04E-2</v>
      </c>
      <c r="I76" s="91">
        <v>3.7999999999999999E-2</v>
      </c>
      <c r="J76" s="91">
        <v>7.2999999999999995E-2</v>
      </c>
      <c r="K76" s="91">
        <v>6.4999999999999997E-3</v>
      </c>
      <c r="L76" s="91">
        <v>0.03</v>
      </c>
      <c r="M76" s="91">
        <f t="shared" si="6"/>
        <v>2.0000000000000004E-2</v>
      </c>
      <c r="N76" s="91">
        <v>0</v>
      </c>
      <c r="O76" s="91">
        <f t="shared" si="7"/>
        <v>5.6500000000000002E-2</v>
      </c>
      <c r="P76" s="91">
        <f t="shared" si="8"/>
        <v>0.20330000000000001</v>
      </c>
    </row>
    <row r="77" spans="1:16" x14ac:dyDescent="0.25">
      <c r="A77" s="89" t="s">
        <v>112</v>
      </c>
      <c r="B77" s="90">
        <v>0.02</v>
      </c>
      <c r="C77" s="90">
        <v>0.4</v>
      </c>
      <c r="D77" s="90">
        <f t="shared" si="9"/>
        <v>8.0000000000000002E-3</v>
      </c>
      <c r="E77" s="88">
        <f t="shared" si="5"/>
        <v>0.8</v>
      </c>
      <c r="F77" s="91">
        <v>5.5999999999999999E-3</v>
      </c>
      <c r="G77" s="91">
        <v>3.5999999999999999E-3</v>
      </c>
      <c r="H77" s="91">
        <v>1.04E-2</v>
      </c>
      <c r="I77" s="91">
        <v>3.7999999999999999E-2</v>
      </c>
      <c r="J77" s="91">
        <v>7.2999999999999995E-2</v>
      </c>
      <c r="K77" s="91">
        <v>6.4999999999999997E-3</v>
      </c>
      <c r="L77" s="91">
        <v>0.03</v>
      </c>
      <c r="M77" s="91">
        <f t="shared" si="6"/>
        <v>8.0000000000000002E-3</v>
      </c>
      <c r="N77" s="91">
        <v>0</v>
      </c>
      <c r="O77" s="91">
        <f t="shared" si="7"/>
        <v>4.4499999999999998E-2</v>
      </c>
      <c r="P77" s="91">
        <f t="shared" si="8"/>
        <v>0.18820000000000001</v>
      </c>
    </row>
    <row r="78" spans="1:16" x14ac:dyDescent="0.25">
      <c r="A78" s="89" t="s">
        <v>113</v>
      </c>
      <c r="B78" s="90">
        <v>0.05</v>
      </c>
      <c r="C78" s="90">
        <v>0.4</v>
      </c>
      <c r="D78" s="90">
        <f t="shared" si="9"/>
        <v>2.0000000000000004E-2</v>
      </c>
      <c r="E78" s="88">
        <f t="shared" si="5"/>
        <v>2.0000000000000004</v>
      </c>
      <c r="F78" s="91">
        <v>5.5999999999999999E-3</v>
      </c>
      <c r="G78" s="91">
        <v>3.5999999999999999E-3</v>
      </c>
      <c r="H78" s="91">
        <v>1.04E-2</v>
      </c>
      <c r="I78" s="91">
        <v>3.7999999999999999E-2</v>
      </c>
      <c r="J78" s="91">
        <v>7.2999999999999995E-2</v>
      </c>
      <c r="K78" s="91">
        <v>6.4999999999999997E-3</v>
      </c>
      <c r="L78" s="91">
        <v>0.03</v>
      </c>
      <c r="M78" s="91">
        <f t="shared" si="6"/>
        <v>2.0000000000000004E-2</v>
      </c>
      <c r="N78" s="91">
        <v>0</v>
      </c>
      <c r="O78" s="91">
        <f t="shared" si="7"/>
        <v>5.6500000000000002E-2</v>
      </c>
      <c r="P78" s="91">
        <f t="shared" si="8"/>
        <v>0.20330000000000001</v>
      </c>
    </row>
    <row r="79" spans="1:16" x14ac:dyDescent="0.25">
      <c r="A79" s="89" t="s">
        <v>114</v>
      </c>
      <c r="B79" s="90">
        <v>0.05</v>
      </c>
      <c r="C79" s="90">
        <v>0.4</v>
      </c>
      <c r="D79" s="90">
        <f t="shared" si="9"/>
        <v>2.0000000000000004E-2</v>
      </c>
      <c r="E79" s="88">
        <f t="shared" si="5"/>
        <v>2.0000000000000004</v>
      </c>
      <c r="F79" s="91">
        <v>5.5999999999999999E-3</v>
      </c>
      <c r="G79" s="91">
        <v>3.5999999999999999E-3</v>
      </c>
      <c r="H79" s="91">
        <v>1.04E-2</v>
      </c>
      <c r="I79" s="91">
        <v>3.7999999999999999E-2</v>
      </c>
      <c r="J79" s="91">
        <v>7.2999999999999995E-2</v>
      </c>
      <c r="K79" s="91">
        <v>6.4999999999999997E-3</v>
      </c>
      <c r="L79" s="91">
        <v>0.03</v>
      </c>
      <c r="M79" s="91">
        <f t="shared" si="6"/>
        <v>2.0000000000000004E-2</v>
      </c>
      <c r="N79" s="91">
        <v>0</v>
      </c>
      <c r="O79" s="91">
        <f t="shared" si="7"/>
        <v>5.6500000000000002E-2</v>
      </c>
      <c r="P79" s="91">
        <f t="shared" si="8"/>
        <v>0.20330000000000001</v>
      </c>
    </row>
    <row r="80" spans="1:16" x14ac:dyDescent="0.25">
      <c r="A80" s="89" t="s">
        <v>115</v>
      </c>
      <c r="B80" s="90">
        <v>0.05</v>
      </c>
      <c r="C80" s="90">
        <v>0.4</v>
      </c>
      <c r="D80" s="90">
        <f t="shared" si="9"/>
        <v>2.0000000000000004E-2</v>
      </c>
      <c r="E80" s="88">
        <f t="shared" si="5"/>
        <v>2.0000000000000004</v>
      </c>
      <c r="F80" s="91">
        <v>5.5999999999999999E-3</v>
      </c>
      <c r="G80" s="91">
        <v>3.5999999999999999E-3</v>
      </c>
      <c r="H80" s="91">
        <v>1.04E-2</v>
      </c>
      <c r="I80" s="91">
        <v>3.7999999999999999E-2</v>
      </c>
      <c r="J80" s="91">
        <v>7.2999999999999995E-2</v>
      </c>
      <c r="K80" s="91">
        <v>6.4999999999999997E-3</v>
      </c>
      <c r="L80" s="91">
        <v>0.03</v>
      </c>
      <c r="M80" s="91">
        <f t="shared" si="6"/>
        <v>2.0000000000000004E-2</v>
      </c>
      <c r="N80" s="91">
        <v>0</v>
      </c>
      <c r="O80" s="91">
        <f t="shared" si="7"/>
        <v>5.6500000000000002E-2</v>
      </c>
      <c r="P80" s="91">
        <f t="shared" si="8"/>
        <v>0.20330000000000001</v>
      </c>
    </row>
    <row r="83" spans="2:4" x14ac:dyDescent="0.25">
      <c r="B83" s="96" t="s">
        <v>121</v>
      </c>
    </row>
    <row r="84" spans="2:4" x14ac:dyDescent="0.25">
      <c r="B84" s="98" t="s">
        <v>122</v>
      </c>
      <c r="C84" s="98"/>
      <c r="D84" s="98"/>
    </row>
  </sheetData>
  <printOptions horizontalCentered="1"/>
  <pageMargins left="0.39370078740157477" right="0.39370078740157477" top="0.39370078740157477" bottom="0.39370078740157477" header="0.31496062000000002" footer="0.31496062000000002"/>
  <pageSetup scale="97" orientation="portrait" r:id="rId1"/>
  <headerFooter>
    <oddFooter>&amp;C&amp;"Arial"&amp;8Página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Construçao de Edifícios</vt:lpstr>
      <vt:lpstr>Const. de Edifícios DESONERADO</vt:lpstr>
      <vt:lpstr>Mat e Equip</vt:lpstr>
      <vt:lpstr>Mat. e Equip. DESONERADO</vt:lpstr>
      <vt:lpstr>Municípios ISS</vt:lpstr>
      <vt:lpstr>'Const. de Edifícios DESONERADO'!Area_de_impressao</vt:lpstr>
      <vt:lpstr>'Construçao de Edifícios'!Area_de_impressao</vt:lpstr>
      <vt:lpstr>'Mat e Equip'!Area_de_impressao</vt:lpstr>
      <vt:lpstr>'Mat. e Equip. DESONERADO'!Area_de_impressao</vt:lpstr>
      <vt:lpstr>'Municípios ISS'!Area_de_impressao</vt:lpstr>
      <vt:lpstr>bdi</vt:lpstr>
      <vt:lpstr>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Wilma</dc:creator>
  <cp:lastModifiedBy>Eliane Teruya</cp:lastModifiedBy>
  <cp:lastPrinted>2019-11-29T12:42:45Z</cp:lastPrinted>
  <dcterms:created xsi:type="dcterms:W3CDTF">2012-11-23T14:26:55Z</dcterms:created>
  <dcterms:modified xsi:type="dcterms:W3CDTF">2019-11-29T12:42:55Z</dcterms:modified>
</cp:coreProperties>
</file>